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70" yWindow="405" windowWidth="19335" windowHeight="8415" tabRatio="774"/>
  </bookViews>
  <sheets>
    <sheet name="RKO-Abrechnung - Ausland" sheetId="1" r:id="rId1"/>
    <sheet name="Auslandstagegeld" sheetId="2" state="hidden" r:id="rId2"/>
    <sheet name="Bahncard" sheetId="3" state="hidden" r:id="rId3"/>
  </sheets>
  <definedNames>
    <definedName name="_xlnm.Print_Area" localSheetId="0">'RKO-Abrechnung - Ausland'!$A$1:$R$68</definedName>
  </definedNames>
  <calcPr calcId="145621"/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3" i="3"/>
  <c r="P35" i="1" l="1"/>
  <c r="P42" i="1" l="1"/>
  <c r="P25" i="1" l="1"/>
  <c r="P24" i="1"/>
  <c r="P47" i="1"/>
  <c r="P45" i="1"/>
  <c r="P44" i="1"/>
  <c r="P38" i="1"/>
  <c r="P37" i="1"/>
  <c r="P34" i="1"/>
  <c r="P32" i="1"/>
  <c r="P31" i="1"/>
  <c r="P30" i="1"/>
  <c r="P23" i="1"/>
  <c r="P54" i="1"/>
  <c r="P53" i="1"/>
  <c r="P52" i="1"/>
  <c r="P57" i="1" l="1"/>
  <c r="P58" i="1" l="1"/>
  <c r="P56" i="1"/>
  <c r="P55" i="1"/>
  <c r="P51" i="1"/>
  <c r="P41" i="1"/>
  <c r="P40" i="1"/>
  <c r="P60" i="1" l="1"/>
</calcChain>
</file>

<file path=xl/sharedStrings.xml><?xml version="1.0" encoding="utf-8"?>
<sst xmlns="http://schemas.openxmlformats.org/spreadsheetml/2006/main" count="323" uniqueCount="308">
  <si>
    <t>Name, Vorname:</t>
  </si>
  <si>
    <t>Straße:</t>
  </si>
  <si>
    <t>PLZ und Ort:</t>
  </si>
  <si>
    <t>Telefon:</t>
  </si>
  <si>
    <t>Konto-Inhaber:</t>
  </si>
  <si>
    <t>BANK:</t>
  </si>
  <si>
    <t>IBAN:</t>
  </si>
  <si>
    <t>BIC:</t>
  </si>
  <si>
    <t>Fahrtkosten:</t>
  </si>
  <si>
    <t>des Anweisungsberechtigten</t>
  </si>
  <si>
    <t xml:space="preserve">Reisezweck: </t>
  </si>
  <si>
    <t>volle 24 h</t>
  </si>
  <si>
    <t>Unterkunft/Verpflegung:</t>
  </si>
  <si>
    <t>Übernachtungskosten inkl. Frühstück gemäß Beleg:</t>
  </si>
  <si>
    <t>Ich versichere die Richtigkeit meiner Angaben</t>
  </si>
  <si>
    <t>Datum und Unterschrift des Antragstellers:</t>
  </si>
  <si>
    <t>weitere Kosten mit Begründung:</t>
  </si>
  <si>
    <t>Art der Kosten:</t>
  </si>
  <si>
    <t>Begründung:</t>
  </si>
  <si>
    <t>Gesamtbetrag:</t>
  </si>
  <si>
    <t>Benzinkosten gemäß Beleg:</t>
  </si>
  <si>
    <t>Ticketpreis gemäß Beleg:</t>
  </si>
  <si>
    <t>Mietwagen</t>
  </si>
  <si>
    <t>Mietkosten gemäß Beleg:</t>
  </si>
  <si>
    <t>Flug</t>
  </si>
  <si>
    <t>Sitzplatzreservierung gemäß Beleg:</t>
  </si>
  <si>
    <t>Über-/Sperrgepäck gemäß Beleg:</t>
  </si>
  <si>
    <t>Privater PKW</t>
  </si>
  <si>
    <t>Bahnfahrt</t>
  </si>
  <si>
    <t>Anzahl KM eintragen</t>
  </si>
  <si>
    <t>Name und Unterschrift</t>
  </si>
  <si>
    <t>Reisekosten</t>
  </si>
  <si>
    <t>Betrag</t>
  </si>
  <si>
    <t>Reiseinformationen</t>
  </si>
  <si>
    <t xml:space="preserve">Reiseziel (Ort / Land): </t>
  </si>
  <si>
    <t>Uhrzeit bei Abfahrt:</t>
  </si>
  <si>
    <t>Uhrzeit bei Ankunft:</t>
  </si>
  <si>
    <t>Informationen Antragsteller</t>
  </si>
  <si>
    <r>
      <t xml:space="preserve">Anreise </t>
    </r>
    <r>
      <rPr>
        <b/>
        <i/>
        <sz val="11"/>
        <rFont val="Tahoma"/>
        <family val="2"/>
      </rPr>
      <t>(dd.mm.jj)</t>
    </r>
    <r>
      <rPr>
        <b/>
        <sz val="12"/>
        <rFont val="Tahoma"/>
        <family val="2"/>
      </rPr>
      <t>:</t>
    </r>
  </si>
  <si>
    <r>
      <t xml:space="preserve">Rückreise </t>
    </r>
    <r>
      <rPr>
        <b/>
        <i/>
        <sz val="11"/>
        <rFont val="Tahoma"/>
        <family val="2"/>
      </rPr>
      <t>(dd.mm.jj)</t>
    </r>
    <r>
      <rPr>
        <b/>
        <sz val="12"/>
        <rFont val="Tahoma"/>
        <family val="2"/>
      </rPr>
      <t>:</t>
    </r>
  </si>
  <si>
    <t>Betrag:</t>
  </si>
  <si>
    <t>sonstige Anmerkungen zum Tagegeld:</t>
  </si>
  <si>
    <t>Deutschland</t>
  </si>
  <si>
    <t xml:space="preserve">Ägypten </t>
  </si>
  <si>
    <t xml:space="preserve">Äthiopien </t>
  </si>
  <si>
    <t xml:space="preserve">Äquatorialguinea </t>
  </si>
  <si>
    <t xml:space="preserve">Albanien </t>
  </si>
  <si>
    <t xml:space="preserve">Algerien </t>
  </si>
  <si>
    <t xml:space="preserve">Andorra </t>
  </si>
  <si>
    <t xml:space="preserve">Angola </t>
  </si>
  <si>
    <t xml:space="preserve">Argentinien </t>
  </si>
  <si>
    <t xml:space="preserve">Armenien </t>
  </si>
  <si>
    <t xml:space="preserve">Aserbaidschan </t>
  </si>
  <si>
    <t xml:space="preserve">Bahrain </t>
  </si>
  <si>
    <t xml:space="preserve">Bangladesch </t>
  </si>
  <si>
    <t xml:space="preserve">Barbados </t>
  </si>
  <si>
    <t xml:space="preserve">Belgien </t>
  </si>
  <si>
    <t xml:space="preserve">Benin </t>
  </si>
  <si>
    <t xml:space="preserve">Bolivien </t>
  </si>
  <si>
    <t xml:space="preserve">Bosnien und Herzegowina </t>
  </si>
  <si>
    <t xml:space="preserve">Botsuana </t>
  </si>
  <si>
    <t xml:space="preserve">Brunei </t>
  </si>
  <si>
    <t xml:space="preserve">Bulgarien </t>
  </si>
  <si>
    <t xml:space="preserve">Burkina Faso </t>
  </si>
  <si>
    <t xml:space="preserve">Burundi </t>
  </si>
  <si>
    <t xml:space="preserve">Chile </t>
  </si>
  <si>
    <t>Afghanistan</t>
  </si>
  <si>
    <t xml:space="preserve">Australien – Canberra </t>
  </si>
  <si>
    <t xml:space="preserve">Australien – Sydney </t>
  </si>
  <si>
    <t>Pauschalbetrag für Übernachtung</t>
  </si>
  <si>
    <t xml:space="preserve">Costa Rica </t>
  </si>
  <si>
    <t xml:space="preserve">Côte d’Ivoire </t>
  </si>
  <si>
    <t xml:space="preserve">Dominikanische Republik </t>
  </si>
  <si>
    <t xml:space="preserve">Dschibuti </t>
  </si>
  <si>
    <t xml:space="preserve">Ecuador </t>
  </si>
  <si>
    <t xml:space="preserve">El Salvador </t>
  </si>
  <si>
    <t xml:space="preserve">Eritrea </t>
  </si>
  <si>
    <t xml:space="preserve">Estland </t>
  </si>
  <si>
    <t xml:space="preserve">Fidschi </t>
  </si>
  <si>
    <t xml:space="preserve">Finnland </t>
  </si>
  <si>
    <t xml:space="preserve">Gabun </t>
  </si>
  <si>
    <t xml:space="preserve">Gambia </t>
  </si>
  <si>
    <t xml:space="preserve">Georgien </t>
  </si>
  <si>
    <t xml:space="preserve">Ghana </t>
  </si>
  <si>
    <t xml:space="preserve">Guatemala </t>
  </si>
  <si>
    <t xml:space="preserve">Guinea </t>
  </si>
  <si>
    <t xml:space="preserve">Guinea-Bissau </t>
  </si>
  <si>
    <t xml:space="preserve">Haiti </t>
  </si>
  <si>
    <t xml:space="preserve">Honduras </t>
  </si>
  <si>
    <t xml:space="preserve">Iran </t>
  </si>
  <si>
    <t xml:space="preserve">Irland </t>
  </si>
  <si>
    <t xml:space="preserve">Island </t>
  </si>
  <si>
    <t xml:space="preserve">Israel </t>
  </si>
  <si>
    <t xml:space="preserve">Jamaika </t>
  </si>
  <si>
    <t xml:space="preserve">Jemen </t>
  </si>
  <si>
    <t xml:space="preserve">Jordanien </t>
  </si>
  <si>
    <t xml:space="preserve">Kambodscha </t>
  </si>
  <si>
    <t xml:space="preserve">Kamerun </t>
  </si>
  <si>
    <t xml:space="preserve">Kap Verde </t>
  </si>
  <si>
    <t xml:space="preserve">Kasachstan </t>
  </si>
  <si>
    <t xml:space="preserve">Katar </t>
  </si>
  <si>
    <t xml:space="preserve">Kenia </t>
  </si>
  <si>
    <t xml:space="preserve">Kirgisistan </t>
  </si>
  <si>
    <t xml:space="preserve">Kolumbien </t>
  </si>
  <si>
    <t xml:space="preserve">Kongo, Republik </t>
  </si>
  <si>
    <t xml:space="preserve">Kongo, Demokratische Republik </t>
  </si>
  <si>
    <t xml:space="preserve">Korea, Republik </t>
  </si>
  <si>
    <t xml:space="preserve">Kosovo </t>
  </si>
  <si>
    <t xml:space="preserve">Kroatien </t>
  </si>
  <si>
    <t xml:space="preserve">Kuba </t>
  </si>
  <si>
    <t xml:space="preserve">Kuwait </t>
  </si>
  <si>
    <t xml:space="preserve">Laos </t>
  </si>
  <si>
    <t xml:space="preserve">Lesotho </t>
  </si>
  <si>
    <t xml:space="preserve">Lettland </t>
  </si>
  <si>
    <t xml:space="preserve">Libanon </t>
  </si>
  <si>
    <t xml:space="preserve">Libyen </t>
  </si>
  <si>
    <t xml:space="preserve">Liechtenstein </t>
  </si>
  <si>
    <t xml:space="preserve">Litauen </t>
  </si>
  <si>
    <t xml:space="preserve">Luxemburg </t>
  </si>
  <si>
    <t xml:space="preserve">Madagaskar </t>
  </si>
  <si>
    <t xml:space="preserve">Malawi </t>
  </si>
  <si>
    <t xml:space="preserve">Malaysia </t>
  </si>
  <si>
    <t xml:space="preserve">Malediven </t>
  </si>
  <si>
    <t xml:space="preserve">Mali </t>
  </si>
  <si>
    <t xml:space="preserve">Malta </t>
  </si>
  <si>
    <t xml:space="preserve">Marokko </t>
  </si>
  <si>
    <t xml:space="preserve">Marshall Inseln </t>
  </si>
  <si>
    <t xml:space="preserve">Mauretanien </t>
  </si>
  <si>
    <t xml:space="preserve">Mauritius </t>
  </si>
  <si>
    <t xml:space="preserve">Mazedonien </t>
  </si>
  <si>
    <t xml:space="preserve">Mexiko </t>
  </si>
  <si>
    <t xml:space="preserve">Moldau, Republik </t>
  </si>
  <si>
    <t xml:space="preserve">Monaco </t>
  </si>
  <si>
    <t xml:space="preserve">Mongolei </t>
  </si>
  <si>
    <t xml:space="preserve">Montenegro </t>
  </si>
  <si>
    <t xml:space="preserve">Mosambik </t>
  </si>
  <si>
    <t xml:space="preserve">Myanmar </t>
  </si>
  <si>
    <t xml:space="preserve">Namibia </t>
  </si>
  <si>
    <t xml:space="preserve">Nepal </t>
  </si>
  <si>
    <t xml:space="preserve">Neuseeland </t>
  </si>
  <si>
    <t xml:space="preserve">Nicaragua </t>
  </si>
  <si>
    <t xml:space="preserve">Niger </t>
  </si>
  <si>
    <t xml:space="preserve">Nigeria </t>
  </si>
  <si>
    <t xml:space="preserve">Norwegen </t>
  </si>
  <si>
    <t xml:space="preserve">Österreich </t>
  </si>
  <si>
    <t xml:space="preserve">Oman </t>
  </si>
  <si>
    <t xml:space="preserve">Palau </t>
  </si>
  <si>
    <t xml:space="preserve">Panama </t>
  </si>
  <si>
    <t xml:space="preserve">Papua-Neuguinea </t>
  </si>
  <si>
    <t xml:space="preserve">Paraguay </t>
  </si>
  <si>
    <t xml:space="preserve">Peru </t>
  </si>
  <si>
    <t xml:space="preserve">Philippinen </t>
  </si>
  <si>
    <t xml:space="preserve">Portugal </t>
  </si>
  <si>
    <t xml:space="preserve">Ruanda </t>
  </si>
  <si>
    <t xml:space="preserve">Sambia </t>
  </si>
  <si>
    <t xml:space="preserve">Samoa </t>
  </si>
  <si>
    <t xml:space="preserve">San Marino </t>
  </si>
  <si>
    <t xml:space="preserve">São Tomé – Príncipe </t>
  </si>
  <si>
    <t xml:space="preserve">Schweden </t>
  </si>
  <si>
    <t xml:space="preserve">Senegal </t>
  </si>
  <si>
    <t xml:space="preserve">Serbien </t>
  </si>
  <si>
    <t xml:space="preserve">Sierra Leone </t>
  </si>
  <si>
    <t xml:space="preserve">Simbabwe </t>
  </si>
  <si>
    <t xml:space="preserve">Singapur </t>
  </si>
  <si>
    <t xml:space="preserve">Slowakische Republik </t>
  </si>
  <si>
    <t xml:space="preserve">Slowenien </t>
  </si>
  <si>
    <t xml:space="preserve">Sri Lanka </t>
  </si>
  <si>
    <t xml:space="preserve">Sudan </t>
  </si>
  <si>
    <t xml:space="preserve">Südsudan </t>
  </si>
  <si>
    <t xml:space="preserve">Syrien </t>
  </si>
  <si>
    <t xml:space="preserve">Tadschikistan </t>
  </si>
  <si>
    <t xml:space="preserve">Taiwan </t>
  </si>
  <si>
    <t xml:space="preserve">Tansania </t>
  </si>
  <si>
    <t xml:space="preserve">Thailand </t>
  </si>
  <si>
    <t xml:space="preserve">Togo </t>
  </si>
  <si>
    <t xml:space="preserve">Tonga </t>
  </si>
  <si>
    <t xml:space="preserve">Trinidad und Tobago </t>
  </si>
  <si>
    <t xml:space="preserve">Tschad </t>
  </si>
  <si>
    <t xml:space="preserve">Tschechische Republik </t>
  </si>
  <si>
    <t xml:space="preserve">Tunesien </t>
  </si>
  <si>
    <t xml:space="preserve">Turkmenistan </t>
  </si>
  <si>
    <t xml:space="preserve">Uganda </t>
  </si>
  <si>
    <t xml:space="preserve">Ukraine </t>
  </si>
  <si>
    <t xml:space="preserve">Ungarn </t>
  </si>
  <si>
    <t xml:space="preserve">Uruguay </t>
  </si>
  <si>
    <t xml:space="preserve">Usbekistan </t>
  </si>
  <si>
    <t xml:space="preserve">Vatikanstaat </t>
  </si>
  <si>
    <t xml:space="preserve">Venezuela </t>
  </si>
  <si>
    <t xml:space="preserve">Vereinigte Arabische Emirate </t>
  </si>
  <si>
    <t xml:space="preserve">Vietnam </t>
  </si>
  <si>
    <t xml:space="preserve">Weißrussland </t>
  </si>
  <si>
    <t xml:space="preserve">Zentralafrikanische Republik </t>
  </si>
  <si>
    <t xml:space="preserve">Zypern </t>
  </si>
  <si>
    <t>An- &amp; Abreise ODER &lt; 8h</t>
  </si>
  <si>
    <t xml:space="preserve">Brasilien – Brasilia </t>
  </si>
  <si>
    <t xml:space="preserve">Brasilien – Rio de Janeiro </t>
  </si>
  <si>
    <t xml:space="preserve">Brasilien – Sao Paulo </t>
  </si>
  <si>
    <t xml:space="preserve">Brasilien – im Übrigen </t>
  </si>
  <si>
    <t xml:space="preserve">China – Chengdu </t>
  </si>
  <si>
    <t xml:space="preserve">China – Hongkong </t>
  </si>
  <si>
    <t xml:space="preserve">China – Kanton </t>
  </si>
  <si>
    <t xml:space="preserve">China – Peking </t>
  </si>
  <si>
    <t xml:space="preserve">China – Shanghai </t>
  </si>
  <si>
    <t xml:space="preserve">China – im Übrigen </t>
  </si>
  <si>
    <t xml:space="preserve">Frankreich - Lyon </t>
  </si>
  <si>
    <t xml:space="preserve">Frankreich – Marseille </t>
  </si>
  <si>
    <t xml:space="preserve">Frankreich – Paris sowie die 
Departments 92, 93 und 94 </t>
  </si>
  <si>
    <t xml:space="preserve">Frankreich – Straßburg </t>
  </si>
  <si>
    <t xml:space="preserve">Frankreich – im Übrigen </t>
  </si>
  <si>
    <t xml:space="preserve">Griechenland – Athen </t>
  </si>
  <si>
    <t>Griechenland – im Übrigen</t>
  </si>
  <si>
    <t xml:space="preserve">Indien – Bangalore </t>
  </si>
  <si>
    <t xml:space="preserve">Indien – Kalkutta </t>
  </si>
  <si>
    <t xml:space="preserve">Indien – Mumbai </t>
  </si>
  <si>
    <t xml:space="preserve">Indien – Neu Delhi </t>
  </si>
  <si>
    <t xml:space="preserve">Indien – im Übrigen </t>
  </si>
  <si>
    <t xml:space="preserve">Italien – Mailand </t>
  </si>
  <si>
    <t xml:space="preserve">Italien – Rom </t>
  </si>
  <si>
    <t xml:space="preserve">Italien – im Übrigen </t>
  </si>
  <si>
    <t xml:space="preserve">Japan – Tokio </t>
  </si>
  <si>
    <t>Japan – im Übrigen</t>
  </si>
  <si>
    <t xml:space="preserve">Kanada – Ottawa </t>
  </si>
  <si>
    <t xml:space="preserve">Kanada – Toronto </t>
  </si>
  <si>
    <t xml:space="preserve">Kanada – Vancouver </t>
  </si>
  <si>
    <t xml:space="preserve">Kanada – im Übrigen </t>
  </si>
  <si>
    <t xml:space="preserve">Korea, Demokratische 
Volksrepublik </t>
  </si>
  <si>
    <t xml:space="preserve">Pakistan – Islamabad </t>
  </si>
  <si>
    <t>Pakistan – im Übrigen</t>
  </si>
  <si>
    <t xml:space="preserve">Polen – Breslau </t>
  </si>
  <si>
    <t xml:space="preserve">Polen – Danzig </t>
  </si>
  <si>
    <t xml:space="preserve">Polen – Krakau </t>
  </si>
  <si>
    <t xml:space="preserve">Polen – Warschau </t>
  </si>
  <si>
    <t xml:space="preserve">Polen – im Übrigen </t>
  </si>
  <si>
    <t xml:space="preserve">Rumänien – Bukarest </t>
  </si>
  <si>
    <t>Rumänien – im Übrigen</t>
  </si>
  <si>
    <t xml:space="preserve">Russische Föderation – Jekaterinburg </t>
  </si>
  <si>
    <t xml:space="preserve">Russische Föderation – Moskau </t>
  </si>
  <si>
    <t xml:space="preserve">Russische Föderation – St. Petersburg </t>
  </si>
  <si>
    <t xml:space="preserve">Russische Föderation – im Übrigen </t>
  </si>
  <si>
    <t xml:space="preserve">Saudi-Arabien – Djidda </t>
  </si>
  <si>
    <t xml:space="preserve">Saudi-Arabien – Riad </t>
  </si>
  <si>
    <t xml:space="preserve">Saudi-Arabien – im Übrigen </t>
  </si>
  <si>
    <t xml:space="preserve">Schweiz – Genf </t>
  </si>
  <si>
    <t xml:space="preserve">Schweiz – im Übrigen </t>
  </si>
  <si>
    <t xml:space="preserve">Spanien – Barcelona </t>
  </si>
  <si>
    <t xml:space="preserve">Spanien – Kanarische Inseln </t>
  </si>
  <si>
    <t xml:space="preserve">Spanien – Madrid </t>
  </si>
  <si>
    <t xml:space="preserve">Spanien – Palma de Mallorca </t>
  </si>
  <si>
    <t xml:space="preserve">Spanien – im Übrigen </t>
  </si>
  <si>
    <t xml:space="preserve">Südafrika – Kapstadt </t>
  </si>
  <si>
    <t xml:space="preserve">Südafrika – Johannesburg </t>
  </si>
  <si>
    <t xml:space="preserve">Südafrika – im Übrigen </t>
  </si>
  <si>
    <t xml:space="preserve">Türkei – Istanbul </t>
  </si>
  <si>
    <t xml:space="preserve">Türkei – Izmir </t>
  </si>
  <si>
    <t xml:space="preserve">Türkei – im Übrigen </t>
  </si>
  <si>
    <t xml:space="preserve">England – London </t>
  </si>
  <si>
    <t xml:space="preserve">England – im Übrigen </t>
  </si>
  <si>
    <t>Nordirland</t>
  </si>
  <si>
    <t xml:space="preserve">USA – Atlanta </t>
  </si>
  <si>
    <t xml:space="preserve">USA – Boston </t>
  </si>
  <si>
    <t xml:space="preserve">USA – Houston </t>
  </si>
  <si>
    <t xml:space="preserve">USA – Chicago </t>
  </si>
  <si>
    <t xml:space="preserve">USA – Los Angeles </t>
  </si>
  <si>
    <t xml:space="preserve">USA – Miami </t>
  </si>
  <si>
    <t xml:space="preserve">USA – New York City </t>
  </si>
  <si>
    <t xml:space="preserve">USA – San Francisco </t>
  </si>
  <si>
    <t xml:space="preserve">USA – Washington, D. C. </t>
  </si>
  <si>
    <t xml:space="preserve">USA – im Übrigen </t>
  </si>
  <si>
    <t xml:space="preserve">Australien – im Übrigen </t>
  </si>
  <si>
    <t>Indien - Chennai</t>
  </si>
  <si>
    <t>An- &amp; Abreise (&gt;8h- und &lt;24h-Abwesenheit) im Rahmen der Reise
(In- &amp; Ausland) wird automatisch berechnet - Bitte Anzahl der Tage eingeben:</t>
  </si>
  <si>
    <t>Bitte Land wählen</t>
  </si>
  <si>
    <t>ganztägige Abwesenheit im Rahmen der Reise
(In- &amp; Ausland) wird automatisch berechnet -  Bitte Anzahl der Tage  eingeben:</t>
  </si>
  <si>
    <t>ÖPNV</t>
  </si>
  <si>
    <r>
      <t xml:space="preserve">Taxifahrten </t>
    </r>
    <r>
      <rPr>
        <i/>
        <sz val="10"/>
        <rFont val="Tahoma"/>
        <family val="2"/>
      </rPr>
      <t xml:space="preserve">(auch Uber oder ähnliche) </t>
    </r>
    <r>
      <rPr>
        <sz val="10"/>
        <rFont val="Tahoma"/>
        <family val="2"/>
      </rPr>
      <t>gemäß Beleg:</t>
    </r>
  </si>
  <si>
    <t>Bus, Straßenbahn, Tram, etc. gemäß Beleg:</t>
  </si>
  <si>
    <t>Parkkosten</t>
  </si>
  <si>
    <t>gemäß Beleg:</t>
  </si>
  <si>
    <t>Betrag eintragen</t>
  </si>
  <si>
    <t>Anzahl Tage eintragen</t>
  </si>
  <si>
    <t>Einzelfahrer = 0,30,- €/KM (max. 800km)</t>
  </si>
  <si>
    <t>Fahrten mit min. einem Mitfahrer = 0,30,- €/KM (max. 1.000km)</t>
  </si>
  <si>
    <t>Bahncard</t>
  </si>
  <si>
    <t>BahnCard 25 1.Kl</t>
  </si>
  <si>
    <t>BahnCard 25 2.Kl</t>
  </si>
  <si>
    <r>
      <t xml:space="preserve">Nutzung einer privaten BahnCard </t>
    </r>
    <r>
      <rPr>
        <sz val="9"/>
        <rFont val="Tahoma"/>
        <family val="2"/>
      </rPr>
      <t>(5% Erstattung des BC-Preises)</t>
    </r>
    <r>
      <rPr>
        <sz val="10"/>
        <rFont val="Tahoma"/>
        <family val="2"/>
      </rPr>
      <t>:
Kopie der Bahncard-Rechnung ist beizufügen!</t>
    </r>
  </si>
  <si>
    <t>BahnCard wählen:</t>
  </si>
  <si>
    <t>BahnCard 50 1.Kl</t>
  </si>
  <si>
    <t>Jugend BC 25 1.Kl</t>
  </si>
  <si>
    <t>My BC 25 1.Kl</t>
  </si>
  <si>
    <t>My BC 50 1.Kl</t>
  </si>
  <si>
    <t>ermäßigte BC 25 1.Kl</t>
  </si>
  <si>
    <t>ermäßigte BC 50 1.Kl</t>
  </si>
  <si>
    <t>BahnCard 50 2.Kl</t>
  </si>
  <si>
    <t>Jugend BC 25 2.Kl</t>
  </si>
  <si>
    <t>My BC 25 2.Kl</t>
  </si>
  <si>
    <t>My BC 50 2.Kl</t>
  </si>
  <si>
    <t>ermäßigte BC 25 2.Kl</t>
  </si>
  <si>
    <t>ermäßigte BC 50 2.Kl</t>
  </si>
  <si>
    <t>Probe BC 25 1.Kl</t>
  </si>
  <si>
    <t>Probe BC 25 2.Kl</t>
  </si>
  <si>
    <t>Probe BC 50 1.Kl</t>
  </si>
  <si>
    <t>Probe BC 50 2.Kl</t>
  </si>
  <si>
    <t>Jahresbetrag</t>
  </si>
  <si>
    <t>Überschreitung der genannten max. Kilometer = 0,20 €/KM - Ausschließlich nach Genehmigung durch den DTV-Schatzmeister!</t>
  </si>
  <si>
    <r>
      <t xml:space="preserve">DTV-Reisekostenabrechnung
</t>
    </r>
    <r>
      <rPr>
        <b/>
        <i/>
        <sz val="10"/>
        <rFont val="Arial"/>
        <family val="2"/>
      </rPr>
      <t>Version vom 06.10.2020</t>
    </r>
  </si>
  <si>
    <t xml:space="preserve">Niederlande </t>
  </si>
  <si>
    <t xml:space="preserve">Denmark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</si>
</sst>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\ [$EUR]"/>
    <numFmt numFmtId="165" formatCode="h:mm;@"/>
    <numFmt numFmtId="166" formatCode="_-* #,##0.00\ [$€-407]_-;\-* #,##0.00\ [$€-407]_-;_-* &quot;-&quot;??\ [$€-407]_-;_-@_-"/>
    <numFmt numFmtId="167" formatCode="_-* #,##0\ &quot;€&quot;_-;\-* #,##0\ &quot;€&quot;_-;_-* &quot;-&quot;??\ &quot;€&quot;_-;_-@_-"/>
    <numFmt numFmtId="168" formatCode="#,##0.00\ &quot;€&quot;"/>
    <numFmt numFmtId="169" formatCode="#,##0.00\ _€"/>
  </numFmts>
  <fonts count="20">
    <font>
      <sz val="10"/>
      <name val="Arial"/>
    </font>
    <font>
      <b/>
      <sz val="2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2"/>
      <name val="Arial"/>
      <family val="2"/>
    </font>
    <font>
      <sz val="9"/>
      <name val="Arial"/>
      <family val="2"/>
    </font>
    <font>
      <sz val="10"/>
      <name val="System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C00000"/>
      <name val="Tahoma"/>
      <family val="2"/>
    </font>
    <font>
      <b/>
      <sz val="16"/>
      <name val="Tahoma"/>
      <family val="2"/>
    </font>
    <font>
      <b/>
      <i/>
      <sz val="11"/>
      <name val="Tahoma"/>
      <family val="2"/>
    </font>
    <font>
      <b/>
      <i/>
      <sz val="10"/>
      <name val="Arial"/>
      <family val="2"/>
    </font>
    <font>
      <sz val="9"/>
      <name val="Tahoma"/>
      <family val="2"/>
    </font>
    <font>
      <sz val="11"/>
      <color rgb="FF000000"/>
      <name val="ArialMT"/>
    </font>
    <font>
      <sz val="11"/>
      <color rgb="FF000000"/>
      <name val="Arial-BoldMT"/>
    </font>
    <font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/>
  </cellStyleXfs>
  <cellXfs count="207">
    <xf numFmtId="0" fontId="0" fillId="0" borderId="0" xfId="0"/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64" fontId="5" fillId="0" borderId="12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8" fillId="0" borderId="0" xfId="0" applyFont="1"/>
    <xf numFmtId="0" fontId="10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167" fontId="17" fillId="0" borderId="2" xfId="1" applyNumberFormat="1" applyFont="1" applyBorder="1" applyAlignment="1">
      <alignment vertical="center" wrapText="1"/>
    </xf>
    <xf numFmtId="167" fontId="18" fillId="0" borderId="2" xfId="1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4" fontId="17" fillId="0" borderId="2" xfId="1" applyFont="1" applyBorder="1" applyAlignment="1">
      <alignment vertical="center" wrapText="1"/>
    </xf>
    <xf numFmtId="9" fontId="10" fillId="3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5" fillId="0" borderId="31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 wrapText="1" indent="1"/>
    </xf>
    <xf numFmtId="0" fontId="4" fillId="0" borderId="49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40" xfId="0" applyNumberFormat="1" applyFont="1" applyFill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47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14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65" fontId="2" fillId="2" borderId="39" xfId="0" applyNumberFormat="1" applyFont="1" applyFill="1" applyBorder="1" applyAlignment="1" applyProtection="1">
      <alignment horizontal="center" vertical="center"/>
      <protection locked="0"/>
    </xf>
    <xf numFmtId="165" fontId="2" fillId="2" borderId="23" xfId="0" applyNumberFormat="1" applyFont="1" applyFill="1" applyBorder="1" applyAlignment="1" applyProtection="1">
      <alignment horizontal="center" vertical="center"/>
      <protection locked="0"/>
    </xf>
    <xf numFmtId="165" fontId="2" fillId="2" borderId="24" xfId="0" applyNumberFormat="1" applyFont="1" applyFill="1" applyBorder="1" applyAlignment="1" applyProtection="1">
      <alignment horizontal="center" vertical="center"/>
      <protection locked="0"/>
    </xf>
    <xf numFmtId="165" fontId="2" fillId="2" borderId="7" xfId="0" applyNumberFormat="1" applyFont="1" applyFill="1" applyBorder="1" applyAlignment="1" applyProtection="1">
      <alignment horizontal="center" vertical="center"/>
      <protection locked="0"/>
    </xf>
    <xf numFmtId="165" fontId="2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166" fontId="2" fillId="0" borderId="26" xfId="1" applyNumberFormat="1" applyFont="1" applyBorder="1" applyAlignment="1">
      <alignment horizontal="right" vertical="center"/>
    </xf>
    <xf numFmtId="166" fontId="2" fillId="0" borderId="27" xfId="1" applyNumberFormat="1" applyFont="1" applyBorder="1" applyAlignment="1">
      <alignment horizontal="right" vertical="center"/>
    </xf>
    <xf numFmtId="166" fontId="2" fillId="0" borderId="28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5" fillId="2" borderId="38" xfId="0" applyNumberFormat="1" applyFont="1" applyFill="1" applyBorder="1" applyAlignment="1" applyProtection="1">
      <alignment horizontal="center" vertical="center"/>
      <protection locked="0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14" fontId="5" fillId="2" borderId="44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164" fontId="5" fillId="0" borderId="33" xfId="0" applyNumberFormat="1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168" fontId="3" fillId="2" borderId="2" xfId="0" applyNumberFormat="1" applyFont="1" applyFill="1" applyBorder="1" applyAlignment="1" applyProtection="1">
      <alignment horizontal="center" vertical="center"/>
      <protection locked="0"/>
    </xf>
    <xf numFmtId="168" fontId="3" fillId="2" borderId="36" xfId="0" applyNumberFormat="1" applyFont="1" applyFill="1" applyBorder="1" applyAlignment="1" applyProtection="1">
      <alignment horizontal="center" vertical="center"/>
      <protection locked="0"/>
    </xf>
    <xf numFmtId="168" fontId="3" fillId="2" borderId="50" xfId="0" applyNumberFormat="1" applyFont="1" applyFill="1" applyBorder="1" applyAlignment="1" applyProtection="1">
      <alignment horizontal="center" vertical="center"/>
      <protection locked="0"/>
    </xf>
    <xf numFmtId="168" fontId="3" fillId="2" borderId="52" xfId="0" applyNumberFormat="1" applyFont="1" applyFill="1" applyBorder="1" applyAlignment="1" applyProtection="1">
      <alignment horizontal="center" vertical="center"/>
      <protection locked="0"/>
    </xf>
    <xf numFmtId="168" fontId="3" fillId="2" borderId="7" xfId="0" applyNumberFormat="1" applyFont="1" applyFill="1" applyBorder="1" applyAlignment="1" applyProtection="1">
      <alignment horizontal="center" vertical="center"/>
      <protection locked="0"/>
    </xf>
    <xf numFmtId="168" fontId="3" fillId="2" borderId="8" xfId="0" applyNumberFormat="1" applyFont="1" applyFill="1" applyBorder="1" applyAlignment="1" applyProtection="1">
      <alignment horizontal="center" vertical="center"/>
      <protection locked="0"/>
    </xf>
    <xf numFmtId="168" fontId="3" fillId="2" borderId="18" xfId="0" applyNumberFormat="1" applyFont="1" applyFill="1" applyBorder="1" applyAlignment="1" applyProtection="1">
      <alignment horizontal="center" vertical="center"/>
      <protection locked="0"/>
    </xf>
    <xf numFmtId="169" fontId="3" fillId="2" borderId="2" xfId="0" applyNumberFormat="1" applyFont="1" applyFill="1" applyBorder="1" applyAlignment="1" applyProtection="1">
      <alignment horizontal="center" vertical="center"/>
      <protection locked="0"/>
    </xf>
    <xf numFmtId="169" fontId="3" fillId="2" borderId="33" xfId="0" applyNumberFormat="1" applyFont="1" applyFill="1" applyBorder="1" applyAlignment="1" applyProtection="1">
      <alignment horizontal="center" vertical="center"/>
      <protection locked="0"/>
    </xf>
    <xf numFmtId="169" fontId="3" fillId="2" borderId="2" xfId="0" applyNumberFormat="1" applyFont="1" applyFill="1" applyBorder="1" applyAlignment="1" applyProtection="1">
      <alignment horizontal="right" vertical="center"/>
      <protection locked="0"/>
    </xf>
    <xf numFmtId="169" fontId="3" fillId="2" borderId="7" xfId="0" applyNumberFormat="1" applyFont="1" applyFill="1" applyBorder="1" applyAlignment="1" applyProtection="1">
      <alignment horizontal="right" vertical="center"/>
      <protection locked="0"/>
    </xf>
    <xf numFmtId="169" fontId="3" fillId="2" borderId="33" xfId="0" applyNumberFormat="1" applyFont="1" applyFill="1" applyBorder="1" applyAlignment="1" applyProtection="1">
      <alignment horizontal="right" vertical="center"/>
      <protection locked="0"/>
    </xf>
    <xf numFmtId="169" fontId="3" fillId="2" borderId="39" xfId="0" applyNumberFormat="1" applyFont="1" applyFill="1" applyBorder="1" applyAlignment="1" applyProtection="1">
      <alignment horizontal="right" vertical="center"/>
      <protection locked="0"/>
    </xf>
    <xf numFmtId="168" fontId="3" fillId="2" borderId="31" xfId="0" applyNumberFormat="1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68037</xdr:colOff>
      <xdr:row>0</xdr:row>
      <xdr:rowOff>1</xdr:rowOff>
    </xdr:from>
    <xdr:to>
      <xdr:col>18</xdr:col>
      <xdr:colOff>34416</xdr:colOff>
      <xdr:row>1</xdr:row>
      <xdr:rowOff>30060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07" b="13647"/>
        <a:stretch/>
      </xdr:blipFill>
      <xdr:spPr>
        <a:xfrm>
          <a:off x="5456466" y="1"/>
          <a:ext cx="3129639" cy="1091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tabSelected="1" view="pageBreakPreview" zoomScaleNormal="85" zoomScaleSheetLayoutView="100" workbookViewId="0">
      <selection activeCell="E4" sqref="E4:R4"/>
    </sheetView>
  </sheetViews>
  <sheetFormatPr baseColWidth="10" defaultRowHeight="12.75"/>
  <cols>
    <col min="1" max="9" width="7.28515625" customWidth="1"/>
    <col min="10" max="10" width="7.5703125" customWidth="1"/>
    <col min="11" max="15" width="4.5703125" customWidth="1"/>
    <col min="16" max="17" width="7.28515625" customWidth="1"/>
    <col min="18" max="18" width="14.140625" customWidth="1"/>
  </cols>
  <sheetData>
    <row r="1" spans="1:19" ht="84.6" customHeight="1" thickBot="1">
      <c r="A1" s="82" t="s">
        <v>305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6"/>
    </row>
    <row r="2" spans="1:19" ht="19.5">
      <c r="A2" s="87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  <c r="Q2" s="89"/>
      <c r="R2" s="90"/>
      <c r="S2" s="29"/>
    </row>
    <row r="3" spans="1:19" s="31" customFormat="1" ht="6" customHeight="1" thickBo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3"/>
      <c r="R3" s="54"/>
      <c r="S3" s="33"/>
    </row>
    <row r="4" spans="1:19" ht="16.5" customHeight="1">
      <c r="A4" s="84" t="s">
        <v>0</v>
      </c>
      <c r="B4" s="85"/>
      <c r="C4" s="85"/>
      <c r="D4" s="85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  <c r="S4" s="29"/>
    </row>
    <row r="5" spans="1:19" ht="16.5" customHeight="1">
      <c r="A5" s="80" t="s">
        <v>1</v>
      </c>
      <c r="B5" s="81"/>
      <c r="C5" s="81"/>
      <c r="D5" s="81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29"/>
    </row>
    <row r="6" spans="1:19" ht="16.5" customHeight="1">
      <c r="A6" s="80" t="s">
        <v>2</v>
      </c>
      <c r="B6" s="81"/>
      <c r="C6" s="81"/>
      <c r="D6" s="81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 s="29"/>
    </row>
    <row r="7" spans="1:19" ht="16.5" customHeight="1">
      <c r="A7" s="80" t="s">
        <v>3</v>
      </c>
      <c r="B7" s="81"/>
      <c r="C7" s="81"/>
      <c r="D7" s="81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S7" s="29"/>
    </row>
    <row r="8" spans="1:19" ht="16.5" customHeight="1">
      <c r="A8" s="80" t="s">
        <v>4</v>
      </c>
      <c r="B8" s="81"/>
      <c r="C8" s="81"/>
      <c r="D8" s="81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29"/>
    </row>
    <row r="9" spans="1:19" ht="16.5" customHeight="1">
      <c r="A9" s="80" t="s">
        <v>5</v>
      </c>
      <c r="B9" s="81"/>
      <c r="C9" s="81"/>
      <c r="D9" s="81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29"/>
    </row>
    <row r="10" spans="1:19" ht="16.5" customHeight="1">
      <c r="A10" s="80" t="s">
        <v>6</v>
      </c>
      <c r="B10" s="81"/>
      <c r="C10" s="81"/>
      <c r="D10" s="81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4"/>
      <c r="S10" s="29"/>
    </row>
    <row r="11" spans="1:19" ht="16.5" customHeight="1" thickBot="1">
      <c r="A11" s="95" t="s">
        <v>7</v>
      </c>
      <c r="B11" s="96"/>
      <c r="C11" s="96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29"/>
    </row>
    <row r="12" spans="1:19" s="3" customFormat="1" ht="15" customHeight="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5"/>
      <c r="Q12" s="25"/>
      <c r="R12" s="26"/>
      <c r="S12" s="30"/>
    </row>
    <row r="13" spans="1:19" ht="19.5">
      <c r="A13" s="47" t="s">
        <v>33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  <c r="Q13" s="49"/>
      <c r="R13" s="50"/>
      <c r="S13" s="29"/>
    </row>
    <row r="14" spans="1:19" s="31" customFormat="1" ht="6" customHeight="1" thickBot="1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  <c r="Q14" s="53"/>
      <c r="R14" s="54"/>
      <c r="S14" s="33"/>
    </row>
    <row r="15" spans="1:19" s="3" customFormat="1" ht="15" customHeight="1">
      <c r="A15" s="84" t="s">
        <v>10</v>
      </c>
      <c r="B15" s="85"/>
      <c r="C15" s="85"/>
      <c r="D15" s="85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1"/>
      <c r="S15" s="30"/>
    </row>
    <row r="16" spans="1:19" s="3" customFormat="1" ht="15" customHeight="1">
      <c r="A16" s="105" t="s">
        <v>34</v>
      </c>
      <c r="B16" s="106"/>
      <c r="C16" s="106"/>
      <c r="D16" s="107"/>
      <c r="E16" s="108"/>
      <c r="F16" s="109"/>
      <c r="G16" s="109"/>
      <c r="H16" s="109"/>
      <c r="I16" s="109"/>
      <c r="J16" s="109"/>
      <c r="K16" s="110"/>
      <c r="L16" s="66" t="s">
        <v>271</v>
      </c>
      <c r="M16" s="67"/>
      <c r="N16" s="67"/>
      <c r="O16" s="67"/>
      <c r="P16" s="67"/>
      <c r="Q16" s="67"/>
      <c r="R16" s="111"/>
      <c r="S16" s="30"/>
    </row>
    <row r="17" spans="1:19" s="3" customFormat="1" ht="15" customHeight="1">
      <c r="A17" s="80" t="s">
        <v>38</v>
      </c>
      <c r="B17" s="81"/>
      <c r="C17" s="81"/>
      <c r="D17" s="81"/>
      <c r="E17" s="104"/>
      <c r="F17" s="104"/>
      <c r="G17" s="104"/>
      <c r="H17" s="104"/>
      <c r="I17" s="104"/>
      <c r="J17" s="112" t="s">
        <v>35</v>
      </c>
      <c r="K17" s="113"/>
      <c r="L17" s="113"/>
      <c r="M17" s="113"/>
      <c r="N17" s="113"/>
      <c r="O17" s="119"/>
      <c r="P17" s="120"/>
      <c r="Q17" s="120"/>
      <c r="R17" s="121"/>
      <c r="S17" s="30"/>
    </row>
    <row r="18" spans="1:19" s="2" customFormat="1" ht="15.75" thickBot="1">
      <c r="A18" s="95" t="s">
        <v>39</v>
      </c>
      <c r="B18" s="96"/>
      <c r="C18" s="96"/>
      <c r="D18" s="96"/>
      <c r="E18" s="102"/>
      <c r="F18" s="103"/>
      <c r="G18" s="103"/>
      <c r="H18" s="103"/>
      <c r="I18" s="103"/>
      <c r="J18" s="114" t="s">
        <v>36</v>
      </c>
      <c r="K18" s="115"/>
      <c r="L18" s="115"/>
      <c r="M18" s="115"/>
      <c r="N18" s="115"/>
      <c r="O18" s="116"/>
      <c r="P18" s="117"/>
      <c r="Q18" s="117"/>
      <c r="R18" s="118"/>
      <c r="S18" s="32"/>
    </row>
    <row r="19" spans="1:19" s="3" customFormat="1" ht="15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5"/>
      <c r="Q19" s="25"/>
      <c r="R19" s="26"/>
      <c r="S19" s="30"/>
    </row>
    <row r="20" spans="1:19" s="3" customFormat="1" ht="19.5">
      <c r="A20" s="47" t="s">
        <v>31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 t="s">
        <v>32</v>
      </c>
      <c r="Q20" s="49"/>
      <c r="R20" s="50"/>
      <c r="S20" s="30"/>
    </row>
    <row r="21" spans="1:19" s="31" customFormat="1" ht="6" customHeight="1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  <c r="Q21" s="53"/>
      <c r="R21" s="54"/>
      <c r="S21" s="33"/>
    </row>
    <row r="22" spans="1:19" s="3" customFormat="1" ht="15" customHeight="1" thickBot="1">
      <c r="A22" s="55" t="s">
        <v>12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12"/>
      <c r="Q22" s="12"/>
      <c r="R22" s="13"/>
      <c r="S22" s="30"/>
    </row>
    <row r="23" spans="1:19" s="3" customFormat="1" ht="14.25">
      <c r="A23" s="60" t="s">
        <v>13</v>
      </c>
      <c r="B23" s="61"/>
      <c r="C23" s="61"/>
      <c r="D23" s="61"/>
      <c r="E23" s="61"/>
      <c r="F23" s="61"/>
      <c r="G23" s="61"/>
      <c r="H23" s="61"/>
      <c r="I23" s="61"/>
      <c r="J23" s="61"/>
      <c r="K23" s="206" t="s">
        <v>278</v>
      </c>
      <c r="L23" s="206"/>
      <c r="M23" s="206"/>
      <c r="N23" s="206"/>
      <c r="O23" s="206"/>
      <c r="P23" s="57">
        <f>IF(ISNUMBER(K23)=TRUE,K23,0)</f>
        <v>0</v>
      </c>
      <c r="Q23" s="57"/>
      <c r="R23" s="58"/>
      <c r="S23" s="30"/>
    </row>
    <row r="24" spans="1:19" ht="28.5" customHeight="1">
      <c r="A24" s="62" t="s">
        <v>270</v>
      </c>
      <c r="B24" s="63"/>
      <c r="C24" s="63"/>
      <c r="D24" s="63"/>
      <c r="E24" s="63"/>
      <c r="F24" s="63"/>
      <c r="G24" s="63"/>
      <c r="H24" s="63"/>
      <c r="I24" s="63"/>
      <c r="J24" s="63"/>
      <c r="K24" s="190" t="s">
        <v>279</v>
      </c>
      <c r="L24" s="191"/>
      <c r="M24" s="191"/>
      <c r="N24" s="191"/>
      <c r="O24" s="192"/>
      <c r="P24" s="68">
        <f>IF(K24="Anzahl Tage eintragen",0,IF(L16="Bitte Land wählen","Bitte wählen Sie das Land Ihrer Reise aus",K24*VLOOKUP(L16,Auslandstagegeld!A:C,3,0)))</f>
        <v>0</v>
      </c>
      <c r="Q24" s="69"/>
      <c r="R24" s="70"/>
      <c r="S24" s="29"/>
    </row>
    <row r="25" spans="1:19" ht="28.5" customHeight="1">
      <c r="A25" s="64" t="s">
        <v>272</v>
      </c>
      <c r="B25" s="65"/>
      <c r="C25" s="65"/>
      <c r="D25" s="65"/>
      <c r="E25" s="65"/>
      <c r="F25" s="65"/>
      <c r="G25" s="65"/>
      <c r="H25" s="65"/>
      <c r="I25" s="65"/>
      <c r="J25" s="65"/>
      <c r="K25" s="190" t="s">
        <v>279</v>
      </c>
      <c r="L25" s="191"/>
      <c r="M25" s="191"/>
      <c r="N25" s="191"/>
      <c r="O25" s="192"/>
      <c r="P25" s="68">
        <f>IF(K25="Anzahl Tage eintragen",0,IF(L16="Bitte Land wählen","Bitte wählen Sie das Land Ihrer Reise aus",K25*VLOOKUP(L16,Auslandstagegeld!A:C,2,0)))</f>
        <v>0</v>
      </c>
      <c r="Q25" s="69"/>
      <c r="R25" s="70"/>
      <c r="S25" s="29"/>
    </row>
    <row r="26" spans="1:19" ht="15" customHeight="1">
      <c r="A26" s="71" t="s">
        <v>41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38"/>
      <c r="Q26" s="39"/>
      <c r="R26" s="40"/>
      <c r="S26" s="29"/>
    </row>
    <row r="27" spans="1:19" ht="41.25" customHeight="1" thickBot="1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  <c r="P27" s="41"/>
      <c r="Q27" s="42"/>
      <c r="R27" s="43"/>
      <c r="S27" s="29"/>
    </row>
    <row r="28" spans="1:19" ht="15" customHeight="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4"/>
      <c r="Q28" s="25"/>
      <c r="R28" s="26"/>
      <c r="S28" s="29"/>
    </row>
    <row r="29" spans="1:19" ht="15" customHeight="1" thickBot="1">
      <c r="A29" s="55" t="s">
        <v>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9"/>
      <c r="P29" s="77"/>
      <c r="Q29" s="78"/>
      <c r="R29" s="79"/>
      <c r="S29" s="29"/>
    </row>
    <row r="30" spans="1:19" s="3" customFormat="1" ht="14.25">
      <c r="A30" s="173" t="s">
        <v>24</v>
      </c>
      <c r="B30" s="174"/>
      <c r="C30" s="177" t="s">
        <v>21</v>
      </c>
      <c r="D30" s="177"/>
      <c r="E30" s="177"/>
      <c r="F30" s="177"/>
      <c r="G30" s="177"/>
      <c r="H30" s="177"/>
      <c r="I30" s="177"/>
      <c r="J30" s="177"/>
      <c r="K30" s="194" t="s">
        <v>278</v>
      </c>
      <c r="L30" s="195"/>
      <c r="M30" s="195"/>
      <c r="N30" s="195"/>
      <c r="O30" s="196"/>
      <c r="P30" s="57">
        <f>IF(ISNUMBER(K30)=TRUE,K30,0)</f>
        <v>0</v>
      </c>
      <c r="Q30" s="57"/>
      <c r="R30" s="58"/>
      <c r="S30" s="30"/>
    </row>
    <row r="31" spans="1:19" ht="14.25">
      <c r="A31" s="175"/>
      <c r="B31" s="176"/>
      <c r="C31" s="161" t="s">
        <v>25</v>
      </c>
      <c r="D31" s="161"/>
      <c r="E31" s="161"/>
      <c r="F31" s="161"/>
      <c r="G31" s="161"/>
      <c r="H31" s="161"/>
      <c r="I31" s="161"/>
      <c r="J31" s="161"/>
      <c r="K31" s="197" t="s">
        <v>278</v>
      </c>
      <c r="L31" s="198"/>
      <c r="M31" s="198"/>
      <c r="N31" s="198"/>
      <c r="O31" s="199"/>
      <c r="P31" s="163">
        <f t="shared" ref="P31:P32" si="0">IF(ISNUMBER(K31)=TRUE,K31,0)</f>
        <v>0</v>
      </c>
      <c r="Q31" s="164"/>
      <c r="R31" s="165"/>
      <c r="S31" s="29"/>
    </row>
    <row r="32" spans="1:19" ht="14.25">
      <c r="A32" s="175"/>
      <c r="B32" s="176"/>
      <c r="C32" s="161" t="s">
        <v>26</v>
      </c>
      <c r="D32" s="161"/>
      <c r="E32" s="161"/>
      <c r="F32" s="161"/>
      <c r="G32" s="161"/>
      <c r="H32" s="161"/>
      <c r="I32" s="161"/>
      <c r="J32" s="161"/>
      <c r="K32" s="197" t="s">
        <v>278</v>
      </c>
      <c r="L32" s="198"/>
      <c r="M32" s="198"/>
      <c r="N32" s="198"/>
      <c r="O32" s="199"/>
      <c r="P32" s="163">
        <f t="shared" si="0"/>
        <v>0</v>
      </c>
      <c r="Q32" s="164"/>
      <c r="R32" s="165"/>
      <c r="S32" s="29"/>
    </row>
    <row r="33" spans="1:19" s="3" customFormat="1" ht="6.75" customHeight="1">
      <c r="A33" s="18"/>
      <c r="B33" s="19"/>
      <c r="C33" s="44"/>
      <c r="D33" s="44"/>
      <c r="E33" s="44"/>
      <c r="F33" s="44"/>
      <c r="G33" s="44"/>
      <c r="H33" s="44"/>
      <c r="I33" s="44"/>
      <c r="J33" s="44"/>
      <c r="K33" s="19"/>
      <c r="L33" s="19"/>
      <c r="M33" s="19"/>
      <c r="N33" s="19"/>
      <c r="O33" s="19"/>
      <c r="P33" s="39"/>
      <c r="Q33" s="39"/>
      <c r="R33" s="40"/>
      <c r="S33" s="30"/>
    </row>
    <row r="34" spans="1:19" ht="14.25">
      <c r="A34" s="178" t="s">
        <v>28</v>
      </c>
      <c r="B34" s="179"/>
      <c r="C34" s="161" t="s">
        <v>21</v>
      </c>
      <c r="D34" s="161"/>
      <c r="E34" s="161"/>
      <c r="F34" s="161"/>
      <c r="G34" s="161"/>
      <c r="H34" s="161"/>
      <c r="I34" s="161"/>
      <c r="J34" s="161"/>
      <c r="K34" s="193" t="s">
        <v>278</v>
      </c>
      <c r="L34" s="193"/>
      <c r="M34" s="193"/>
      <c r="N34" s="193"/>
      <c r="O34" s="193"/>
      <c r="P34" s="163">
        <f t="shared" ref="P34" si="1">IF(ISNUMBER(K34)=TRUE,K34,0)</f>
        <v>0</v>
      </c>
      <c r="Q34" s="164"/>
      <c r="R34" s="165"/>
      <c r="S34" s="29"/>
    </row>
    <row r="35" spans="1:19" ht="27" customHeight="1">
      <c r="A35" s="178"/>
      <c r="B35" s="179"/>
      <c r="C35" s="162" t="s">
        <v>285</v>
      </c>
      <c r="D35" s="161"/>
      <c r="E35" s="161"/>
      <c r="F35" s="161"/>
      <c r="G35" s="161"/>
      <c r="H35" s="161"/>
      <c r="I35" s="161"/>
      <c r="J35" s="161"/>
      <c r="K35" s="166" t="s">
        <v>286</v>
      </c>
      <c r="L35" s="166"/>
      <c r="M35" s="166"/>
      <c r="N35" s="166"/>
      <c r="O35" s="166"/>
      <c r="P35" s="151">
        <f>VLOOKUP(K35,Bahncard!A1:C20,3,0)</f>
        <v>0</v>
      </c>
      <c r="Q35" s="151"/>
      <c r="R35" s="152"/>
      <c r="S35" s="29"/>
    </row>
    <row r="36" spans="1:19" s="3" customFormat="1" ht="6.75" customHeigh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39"/>
      <c r="Q36" s="39"/>
      <c r="R36" s="40"/>
      <c r="S36" s="30"/>
    </row>
    <row r="37" spans="1:19" ht="14.25">
      <c r="A37" s="178" t="s">
        <v>273</v>
      </c>
      <c r="B37" s="179"/>
      <c r="C37" s="162" t="s">
        <v>275</v>
      </c>
      <c r="D37" s="162"/>
      <c r="E37" s="162"/>
      <c r="F37" s="162"/>
      <c r="G37" s="162"/>
      <c r="H37" s="162"/>
      <c r="I37" s="162"/>
      <c r="J37" s="162"/>
      <c r="K37" s="193" t="s">
        <v>278</v>
      </c>
      <c r="L37" s="193"/>
      <c r="M37" s="193"/>
      <c r="N37" s="193"/>
      <c r="O37" s="193"/>
      <c r="P37" s="163">
        <f t="shared" ref="P37:P38" si="2">IF(ISNUMBER(K37)=TRUE,K37,0)</f>
        <v>0</v>
      </c>
      <c r="Q37" s="164"/>
      <c r="R37" s="165"/>
      <c r="S37" s="29"/>
    </row>
    <row r="38" spans="1:19" ht="14.25">
      <c r="A38" s="178"/>
      <c r="B38" s="179"/>
      <c r="C38" s="162" t="s">
        <v>274</v>
      </c>
      <c r="D38" s="162"/>
      <c r="E38" s="162"/>
      <c r="F38" s="162"/>
      <c r="G38" s="162"/>
      <c r="H38" s="162"/>
      <c r="I38" s="162"/>
      <c r="J38" s="162"/>
      <c r="K38" s="193" t="s">
        <v>278</v>
      </c>
      <c r="L38" s="193"/>
      <c r="M38" s="193"/>
      <c r="N38" s="193"/>
      <c r="O38" s="193"/>
      <c r="P38" s="163">
        <f t="shared" si="2"/>
        <v>0</v>
      </c>
      <c r="Q38" s="164"/>
      <c r="R38" s="165"/>
      <c r="S38" s="29"/>
    </row>
    <row r="39" spans="1:19" s="3" customFormat="1" ht="6.75" customHeigh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39"/>
      <c r="Q39" s="39"/>
      <c r="R39" s="40"/>
      <c r="S39" s="30"/>
    </row>
    <row r="40" spans="1:19" ht="14.25">
      <c r="A40" s="132" t="s">
        <v>27</v>
      </c>
      <c r="B40" s="134"/>
      <c r="C40" s="167" t="s">
        <v>280</v>
      </c>
      <c r="D40" s="168"/>
      <c r="E40" s="168"/>
      <c r="F40" s="168"/>
      <c r="G40" s="168"/>
      <c r="H40" s="168"/>
      <c r="I40" s="168"/>
      <c r="J40" s="169"/>
      <c r="K40" s="190" t="s">
        <v>29</v>
      </c>
      <c r="L40" s="191"/>
      <c r="M40" s="191"/>
      <c r="N40" s="191"/>
      <c r="O40" s="192"/>
      <c r="P40" s="163">
        <f>IF(K40="Anzahl KM eintragen",0,IF(K40&gt;800,240,K40*0.3))</f>
        <v>0</v>
      </c>
      <c r="Q40" s="164"/>
      <c r="R40" s="165"/>
      <c r="S40" s="29"/>
    </row>
    <row r="41" spans="1:19" ht="14.25">
      <c r="A41" s="180"/>
      <c r="B41" s="181"/>
      <c r="C41" s="167" t="s">
        <v>281</v>
      </c>
      <c r="D41" s="168"/>
      <c r="E41" s="168"/>
      <c r="F41" s="168"/>
      <c r="G41" s="168"/>
      <c r="H41" s="168"/>
      <c r="I41" s="168"/>
      <c r="J41" s="169"/>
      <c r="K41" s="190" t="s">
        <v>29</v>
      </c>
      <c r="L41" s="191"/>
      <c r="M41" s="191"/>
      <c r="N41" s="191"/>
      <c r="O41" s="192"/>
      <c r="P41" s="163">
        <f>IF(K41="Anzahl KM eintragen",0,IF(K41&gt;1000,300,K41*0.3))</f>
        <v>0</v>
      </c>
      <c r="Q41" s="164"/>
      <c r="R41" s="165"/>
      <c r="S41" s="29"/>
    </row>
    <row r="42" spans="1:19" ht="26.25" customHeight="1">
      <c r="A42" s="182"/>
      <c r="B42" s="183"/>
      <c r="C42" s="170" t="s">
        <v>304</v>
      </c>
      <c r="D42" s="171"/>
      <c r="E42" s="171"/>
      <c r="F42" s="171"/>
      <c r="G42" s="171"/>
      <c r="H42" s="171"/>
      <c r="I42" s="171"/>
      <c r="J42" s="172"/>
      <c r="K42" s="190" t="s">
        <v>29</v>
      </c>
      <c r="L42" s="191"/>
      <c r="M42" s="191"/>
      <c r="N42" s="191"/>
      <c r="O42" s="192"/>
      <c r="P42" s="163">
        <f>IF(K42="Anzahl KM eintragen",0,K42*0.2)</f>
        <v>0</v>
      </c>
      <c r="Q42" s="164"/>
      <c r="R42" s="165"/>
      <c r="S42" s="29"/>
    </row>
    <row r="43" spans="1:19" s="3" customFormat="1" ht="6.75" customHeight="1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39"/>
      <c r="Q43" s="39"/>
      <c r="R43" s="40"/>
      <c r="S43" s="30"/>
    </row>
    <row r="44" spans="1:19" s="3" customFormat="1" ht="14.25">
      <c r="A44" s="175" t="s">
        <v>22</v>
      </c>
      <c r="B44" s="176"/>
      <c r="C44" s="161" t="s">
        <v>23</v>
      </c>
      <c r="D44" s="161"/>
      <c r="E44" s="161"/>
      <c r="F44" s="161"/>
      <c r="G44" s="161"/>
      <c r="H44" s="161"/>
      <c r="I44" s="161"/>
      <c r="J44" s="161"/>
      <c r="K44" s="200" t="s">
        <v>278</v>
      </c>
      <c r="L44" s="200"/>
      <c r="M44" s="200"/>
      <c r="N44" s="200"/>
      <c r="O44" s="200"/>
      <c r="P44" s="163">
        <f t="shared" ref="P44:P45" si="3">IF(ISNUMBER(K44)=TRUE,K44,0)</f>
        <v>0</v>
      </c>
      <c r="Q44" s="164"/>
      <c r="R44" s="165"/>
      <c r="S44" s="30"/>
    </row>
    <row r="45" spans="1:19" ht="14.25">
      <c r="A45" s="175"/>
      <c r="B45" s="176"/>
      <c r="C45" s="161" t="s">
        <v>20</v>
      </c>
      <c r="D45" s="161"/>
      <c r="E45" s="161"/>
      <c r="F45" s="161"/>
      <c r="G45" s="161"/>
      <c r="H45" s="161"/>
      <c r="I45" s="161"/>
      <c r="J45" s="161"/>
      <c r="K45" s="200" t="s">
        <v>278</v>
      </c>
      <c r="L45" s="200"/>
      <c r="M45" s="200"/>
      <c r="N45" s="200"/>
      <c r="O45" s="200"/>
      <c r="P45" s="163">
        <f t="shared" si="3"/>
        <v>0</v>
      </c>
      <c r="Q45" s="164"/>
      <c r="R45" s="165"/>
      <c r="S45" s="29"/>
    </row>
    <row r="46" spans="1:19" s="3" customFormat="1" ht="6.75" customHeight="1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39"/>
      <c r="Q46" s="39"/>
      <c r="R46" s="40"/>
      <c r="S46" s="30"/>
    </row>
    <row r="47" spans="1:19" s="3" customFormat="1" ht="15" customHeight="1" thickBot="1">
      <c r="A47" s="187" t="s">
        <v>276</v>
      </c>
      <c r="B47" s="188"/>
      <c r="C47" s="189" t="s">
        <v>277</v>
      </c>
      <c r="D47" s="189"/>
      <c r="E47" s="189"/>
      <c r="F47" s="189"/>
      <c r="G47" s="189"/>
      <c r="H47" s="189"/>
      <c r="I47" s="189"/>
      <c r="J47" s="189"/>
      <c r="K47" s="201" t="s">
        <v>278</v>
      </c>
      <c r="L47" s="201"/>
      <c r="M47" s="201"/>
      <c r="N47" s="201"/>
      <c r="O47" s="201"/>
      <c r="P47" s="184">
        <f t="shared" ref="P47" si="4">IF(ISNUMBER(K47)=TRUE,K47,0)</f>
        <v>0</v>
      </c>
      <c r="Q47" s="185"/>
      <c r="R47" s="186"/>
      <c r="S47" s="30"/>
    </row>
    <row r="48" spans="1:19" ht="1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39"/>
      <c r="Q48" s="39"/>
      <c r="R48" s="39"/>
      <c r="S48" s="29"/>
    </row>
    <row r="49" spans="1:19" ht="15" customHeight="1" thickBot="1">
      <c r="A49" s="56" t="s">
        <v>16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78"/>
      <c r="Q49" s="78"/>
      <c r="R49" s="78"/>
      <c r="S49" s="29"/>
    </row>
    <row r="50" spans="1:19" ht="14.25">
      <c r="A50" s="160" t="s">
        <v>17</v>
      </c>
      <c r="B50" s="156"/>
      <c r="C50" s="156"/>
      <c r="D50" s="156"/>
      <c r="E50" s="156" t="s">
        <v>18</v>
      </c>
      <c r="F50" s="156"/>
      <c r="G50" s="156"/>
      <c r="H50" s="156"/>
      <c r="I50" s="156"/>
      <c r="J50" s="156"/>
      <c r="K50" s="156" t="s">
        <v>40</v>
      </c>
      <c r="L50" s="156"/>
      <c r="M50" s="156"/>
      <c r="N50" s="156"/>
      <c r="O50" s="157"/>
      <c r="P50" s="153"/>
      <c r="Q50" s="154"/>
      <c r="R50" s="155"/>
      <c r="S50" s="29"/>
    </row>
    <row r="51" spans="1:19" s="3" customFormat="1" ht="14.25">
      <c r="A51" s="158"/>
      <c r="B51" s="159"/>
      <c r="C51" s="159"/>
      <c r="D51" s="159"/>
      <c r="E51" s="159"/>
      <c r="F51" s="159"/>
      <c r="G51" s="159"/>
      <c r="H51" s="159"/>
      <c r="I51" s="159"/>
      <c r="J51" s="159"/>
      <c r="K51" s="202"/>
      <c r="L51" s="202"/>
      <c r="M51" s="202"/>
      <c r="N51" s="202"/>
      <c r="O51" s="203"/>
      <c r="P51" s="151">
        <f>K51</f>
        <v>0</v>
      </c>
      <c r="Q51" s="151"/>
      <c r="R51" s="152"/>
      <c r="S51" s="30"/>
    </row>
    <row r="52" spans="1:19" s="3" customFormat="1" ht="14.25">
      <c r="A52" s="158"/>
      <c r="B52" s="159"/>
      <c r="C52" s="159"/>
      <c r="D52" s="159"/>
      <c r="E52" s="159"/>
      <c r="F52" s="159"/>
      <c r="G52" s="159"/>
      <c r="H52" s="159"/>
      <c r="I52" s="159"/>
      <c r="J52" s="159"/>
      <c r="K52" s="202"/>
      <c r="L52" s="202"/>
      <c r="M52" s="202"/>
      <c r="N52" s="202"/>
      <c r="O52" s="203"/>
      <c r="P52" s="151">
        <f t="shared" ref="P52:P54" si="5">K52</f>
        <v>0</v>
      </c>
      <c r="Q52" s="151"/>
      <c r="R52" s="152"/>
      <c r="S52" s="30"/>
    </row>
    <row r="53" spans="1:19" s="3" customFormat="1" ht="14.25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202"/>
      <c r="L53" s="202"/>
      <c r="M53" s="202"/>
      <c r="N53" s="202"/>
      <c r="O53" s="203"/>
      <c r="P53" s="151">
        <f t="shared" si="5"/>
        <v>0</v>
      </c>
      <c r="Q53" s="151"/>
      <c r="R53" s="152"/>
      <c r="S53" s="30"/>
    </row>
    <row r="54" spans="1:19" s="3" customFormat="1" ht="14.25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202"/>
      <c r="L54" s="202"/>
      <c r="M54" s="202"/>
      <c r="N54" s="202"/>
      <c r="O54" s="203"/>
      <c r="P54" s="151">
        <f t="shared" si="5"/>
        <v>0</v>
      </c>
      <c r="Q54" s="151"/>
      <c r="R54" s="152"/>
      <c r="S54" s="30"/>
    </row>
    <row r="55" spans="1:19" s="3" customFormat="1" ht="14.25">
      <c r="A55" s="158"/>
      <c r="B55" s="159"/>
      <c r="C55" s="159"/>
      <c r="D55" s="159"/>
      <c r="E55" s="159"/>
      <c r="F55" s="159"/>
      <c r="G55" s="159"/>
      <c r="H55" s="159"/>
      <c r="I55" s="159"/>
      <c r="J55" s="159"/>
      <c r="K55" s="202"/>
      <c r="L55" s="202"/>
      <c r="M55" s="202"/>
      <c r="N55" s="202"/>
      <c r="O55" s="203"/>
      <c r="P55" s="151">
        <f>K55</f>
        <v>0</v>
      </c>
      <c r="Q55" s="151"/>
      <c r="R55" s="152"/>
      <c r="S55" s="30"/>
    </row>
    <row r="56" spans="1:19" ht="14.25">
      <c r="A56" s="158"/>
      <c r="B56" s="159"/>
      <c r="C56" s="159"/>
      <c r="D56" s="159"/>
      <c r="E56" s="159"/>
      <c r="F56" s="159"/>
      <c r="G56" s="159"/>
      <c r="H56" s="159"/>
      <c r="I56" s="159"/>
      <c r="J56" s="159"/>
      <c r="K56" s="202"/>
      <c r="L56" s="202"/>
      <c r="M56" s="202"/>
      <c r="N56" s="202"/>
      <c r="O56" s="203"/>
      <c r="P56" s="151">
        <f>K56</f>
        <v>0</v>
      </c>
      <c r="Q56" s="151"/>
      <c r="R56" s="152"/>
      <c r="S56" s="29"/>
    </row>
    <row r="57" spans="1:19" ht="15" customHeight="1">
      <c r="A57" s="158"/>
      <c r="B57" s="159"/>
      <c r="C57" s="159"/>
      <c r="D57" s="159"/>
      <c r="E57" s="159"/>
      <c r="F57" s="159"/>
      <c r="G57" s="159"/>
      <c r="H57" s="159"/>
      <c r="I57" s="159"/>
      <c r="J57" s="159"/>
      <c r="K57" s="202"/>
      <c r="L57" s="202"/>
      <c r="M57" s="202"/>
      <c r="N57" s="202"/>
      <c r="O57" s="203"/>
      <c r="P57" s="151">
        <f t="shared" ref="P57" si="6">K57</f>
        <v>0</v>
      </c>
      <c r="Q57" s="151"/>
      <c r="R57" s="152"/>
      <c r="S57" s="29"/>
    </row>
    <row r="58" spans="1:19" ht="15" thickBot="1">
      <c r="A58" s="141"/>
      <c r="B58" s="142"/>
      <c r="C58" s="142"/>
      <c r="D58" s="142"/>
      <c r="E58" s="142"/>
      <c r="F58" s="142"/>
      <c r="G58" s="142"/>
      <c r="H58" s="142"/>
      <c r="I58" s="142"/>
      <c r="J58" s="142"/>
      <c r="K58" s="204"/>
      <c r="L58" s="204"/>
      <c r="M58" s="204"/>
      <c r="N58" s="204"/>
      <c r="O58" s="205"/>
      <c r="P58" s="143">
        <f>K58</f>
        <v>0</v>
      </c>
      <c r="Q58" s="143"/>
      <c r="R58" s="144"/>
      <c r="S58" s="29"/>
    </row>
    <row r="59" spans="1:19" ht="15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4"/>
      <c r="L59" s="4"/>
      <c r="M59" s="4"/>
      <c r="N59" s="4"/>
      <c r="O59" s="4"/>
      <c r="P59" s="7"/>
      <c r="Q59" s="8"/>
      <c r="R59" s="9"/>
      <c r="S59" s="29"/>
    </row>
    <row r="60" spans="1:19" ht="15.75" thickBo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127" t="s">
        <v>19</v>
      </c>
      <c r="L60" s="127"/>
      <c r="M60" s="127"/>
      <c r="N60" s="127"/>
      <c r="O60" s="128"/>
      <c r="P60" s="129">
        <f>SUM(P23:R58)</f>
        <v>0</v>
      </c>
      <c r="Q60" s="130"/>
      <c r="R60" s="131"/>
      <c r="S60" s="29"/>
    </row>
    <row r="61" spans="1:19" ht="15" customHeight="1" thickTop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3"/>
      <c r="S61" s="29"/>
    </row>
    <row r="62" spans="1:19" ht="15" customHeight="1">
      <c r="A62" s="137"/>
      <c r="B62" s="138"/>
      <c r="C62" s="138"/>
      <c r="D62" s="138"/>
      <c r="E62" s="138"/>
      <c r="F62" s="138"/>
      <c r="G62" s="138"/>
      <c r="H62" s="138"/>
      <c r="I62" s="138"/>
      <c r="J62" s="22"/>
      <c r="K62" s="23"/>
      <c r="L62" s="135"/>
      <c r="M62" s="133"/>
      <c r="N62" s="133"/>
      <c r="O62" s="133"/>
      <c r="P62" s="133"/>
      <c r="Q62" s="133"/>
      <c r="R62" s="136"/>
      <c r="S62" s="29"/>
    </row>
    <row r="63" spans="1:19" ht="15" customHeight="1">
      <c r="A63" s="137"/>
      <c r="B63" s="138"/>
      <c r="C63" s="138"/>
      <c r="D63" s="138"/>
      <c r="E63" s="138"/>
      <c r="F63" s="138"/>
      <c r="G63" s="138"/>
      <c r="H63" s="138"/>
      <c r="I63" s="138"/>
      <c r="J63" s="11"/>
      <c r="K63" s="14"/>
      <c r="L63" s="145"/>
      <c r="M63" s="146"/>
      <c r="N63" s="146"/>
      <c r="O63" s="146"/>
      <c r="P63" s="146"/>
      <c r="Q63" s="146"/>
      <c r="R63" s="147"/>
      <c r="S63" s="29"/>
    </row>
    <row r="64" spans="1:19" ht="15" customHeight="1">
      <c r="A64" s="137"/>
      <c r="B64" s="138"/>
      <c r="C64" s="138"/>
      <c r="D64" s="138"/>
      <c r="E64" s="138"/>
      <c r="F64" s="138"/>
      <c r="G64" s="138"/>
      <c r="H64" s="138"/>
      <c r="I64" s="138"/>
      <c r="J64" s="11"/>
      <c r="K64" s="14"/>
      <c r="L64" s="145"/>
      <c r="M64" s="146"/>
      <c r="N64" s="146"/>
      <c r="O64" s="146"/>
      <c r="P64" s="146"/>
      <c r="Q64" s="146"/>
      <c r="R64" s="147"/>
      <c r="S64" s="29"/>
    </row>
    <row r="65" spans="1:19" ht="15" customHeight="1">
      <c r="A65" s="137"/>
      <c r="B65" s="138"/>
      <c r="C65" s="138"/>
      <c r="D65" s="138"/>
      <c r="E65" s="138"/>
      <c r="F65" s="138"/>
      <c r="G65" s="138"/>
      <c r="H65" s="138"/>
      <c r="I65" s="138"/>
      <c r="J65" s="11"/>
      <c r="K65" s="14"/>
      <c r="L65" s="145"/>
      <c r="M65" s="146"/>
      <c r="N65" s="146"/>
      <c r="O65" s="146"/>
      <c r="P65" s="146"/>
      <c r="Q65" s="146"/>
      <c r="R65" s="147"/>
      <c r="S65" s="29"/>
    </row>
    <row r="66" spans="1:19" ht="40.15" customHeight="1">
      <c r="A66" s="139"/>
      <c r="B66" s="140"/>
      <c r="C66" s="140"/>
      <c r="D66" s="140"/>
      <c r="E66" s="140"/>
      <c r="F66" s="140"/>
      <c r="G66" s="140"/>
      <c r="H66" s="140"/>
      <c r="I66" s="140"/>
      <c r="J66" s="20"/>
      <c r="K66" s="21"/>
      <c r="L66" s="148"/>
      <c r="M66" s="149"/>
      <c r="N66" s="149"/>
      <c r="O66" s="149"/>
      <c r="P66" s="149"/>
      <c r="Q66" s="149"/>
      <c r="R66" s="150"/>
      <c r="S66" s="29"/>
    </row>
    <row r="67" spans="1:19">
      <c r="A67" s="132" t="s">
        <v>14</v>
      </c>
      <c r="B67" s="133"/>
      <c r="C67" s="133"/>
      <c r="D67" s="133"/>
      <c r="E67" s="133"/>
      <c r="F67" s="133"/>
      <c r="G67" s="133"/>
      <c r="H67" s="133"/>
      <c r="I67" s="134"/>
      <c r="J67" s="1"/>
      <c r="K67" s="15"/>
      <c r="L67" s="135" t="s">
        <v>30</v>
      </c>
      <c r="M67" s="133"/>
      <c r="N67" s="133"/>
      <c r="O67" s="133"/>
      <c r="P67" s="133"/>
      <c r="Q67" s="133"/>
      <c r="R67" s="136"/>
    </row>
    <row r="68" spans="1:19" ht="13.5" thickBot="1">
      <c r="A68" s="122" t="s">
        <v>15</v>
      </c>
      <c r="B68" s="123"/>
      <c r="C68" s="123"/>
      <c r="D68" s="123"/>
      <c r="E68" s="123"/>
      <c r="F68" s="123"/>
      <c r="G68" s="123"/>
      <c r="H68" s="123"/>
      <c r="I68" s="124"/>
      <c r="J68" s="27"/>
      <c r="K68" s="28"/>
      <c r="L68" s="125" t="s">
        <v>9</v>
      </c>
      <c r="M68" s="123"/>
      <c r="N68" s="123"/>
      <c r="O68" s="123"/>
      <c r="P68" s="123"/>
      <c r="Q68" s="123"/>
      <c r="R68" s="126"/>
    </row>
    <row r="69" spans="1:19">
      <c r="M69" s="16"/>
    </row>
  </sheetData>
  <sheetProtection password="D6ED" sheet="1" objects="1" scenarios="1" selectLockedCells="1"/>
  <protectedRanges>
    <protectedRange sqref="E4:R11 E15:R16 E17:I18 O17:R18 K23:O25 A27 K30:O32 K34:O35 K37:O38 K40:O42 A62 K47 A51:O58 K44:O45" name="Bereich1"/>
  </protectedRanges>
  <mergeCells count="149">
    <mergeCell ref="A40:B42"/>
    <mergeCell ref="P42:R42"/>
    <mergeCell ref="P41:R41"/>
    <mergeCell ref="K42:O42"/>
    <mergeCell ref="K41:O41"/>
    <mergeCell ref="P44:R44"/>
    <mergeCell ref="K40:O40"/>
    <mergeCell ref="P47:R47"/>
    <mergeCell ref="P40:R40"/>
    <mergeCell ref="K47:O47"/>
    <mergeCell ref="K44:O44"/>
    <mergeCell ref="K45:O45"/>
    <mergeCell ref="P45:R45"/>
    <mergeCell ref="A47:B47"/>
    <mergeCell ref="C47:J47"/>
    <mergeCell ref="A44:B45"/>
    <mergeCell ref="C44:J44"/>
    <mergeCell ref="C37:J37"/>
    <mergeCell ref="P37:R37"/>
    <mergeCell ref="K37:O37"/>
    <mergeCell ref="C40:J40"/>
    <mergeCell ref="C41:J41"/>
    <mergeCell ref="C42:J42"/>
    <mergeCell ref="C31:J31"/>
    <mergeCell ref="A30:B32"/>
    <mergeCell ref="C32:J32"/>
    <mergeCell ref="K32:O32"/>
    <mergeCell ref="K31:O31"/>
    <mergeCell ref="P31:R31"/>
    <mergeCell ref="C30:J30"/>
    <mergeCell ref="P35:R35"/>
    <mergeCell ref="P32:R32"/>
    <mergeCell ref="C35:J35"/>
    <mergeCell ref="P34:R34"/>
    <mergeCell ref="K34:O34"/>
    <mergeCell ref="K35:O35"/>
    <mergeCell ref="A37:B38"/>
    <mergeCell ref="C38:J38"/>
    <mergeCell ref="K38:O38"/>
    <mergeCell ref="P38:R38"/>
    <mergeCell ref="A34:B35"/>
    <mergeCell ref="C34:J34"/>
    <mergeCell ref="P57:R57"/>
    <mergeCell ref="E51:J51"/>
    <mergeCell ref="A55:D55"/>
    <mergeCell ref="E55:J55"/>
    <mergeCell ref="A56:D56"/>
    <mergeCell ref="E56:J56"/>
    <mergeCell ref="A57:D57"/>
    <mergeCell ref="E57:J57"/>
    <mergeCell ref="K57:O57"/>
    <mergeCell ref="A52:D52"/>
    <mergeCell ref="E52:J52"/>
    <mergeCell ref="K52:O52"/>
    <mergeCell ref="P52:R52"/>
    <mergeCell ref="A53:D53"/>
    <mergeCell ref="E53:J53"/>
    <mergeCell ref="K53:O53"/>
    <mergeCell ref="P53:R53"/>
    <mergeCell ref="A54:D54"/>
    <mergeCell ref="E54:J54"/>
    <mergeCell ref="K54:O54"/>
    <mergeCell ref="P54:R54"/>
    <mergeCell ref="C45:J45"/>
    <mergeCell ref="P49:R49"/>
    <mergeCell ref="K56:O56"/>
    <mergeCell ref="P56:R56"/>
    <mergeCell ref="P50:R50"/>
    <mergeCell ref="P51:R51"/>
    <mergeCell ref="P55:R55"/>
    <mergeCell ref="A49:O49"/>
    <mergeCell ref="K50:O50"/>
    <mergeCell ref="K51:O51"/>
    <mergeCell ref="K55:O55"/>
    <mergeCell ref="A51:D51"/>
    <mergeCell ref="A50:D50"/>
    <mergeCell ref="E50:J50"/>
    <mergeCell ref="A68:I68"/>
    <mergeCell ref="L68:R68"/>
    <mergeCell ref="A60:J60"/>
    <mergeCell ref="K60:O60"/>
    <mergeCell ref="P60:R60"/>
    <mergeCell ref="A67:I67"/>
    <mergeCell ref="L67:R67"/>
    <mergeCell ref="A62:I66"/>
    <mergeCell ref="A58:D58"/>
    <mergeCell ref="E58:J58"/>
    <mergeCell ref="K58:O58"/>
    <mergeCell ref="P58:R58"/>
    <mergeCell ref="L62:R66"/>
    <mergeCell ref="A13:O13"/>
    <mergeCell ref="P13:R13"/>
    <mergeCell ref="A14:O14"/>
    <mergeCell ref="P14:R14"/>
    <mergeCell ref="A15:D15"/>
    <mergeCell ref="E15:R15"/>
    <mergeCell ref="E18:I18"/>
    <mergeCell ref="E17:I17"/>
    <mergeCell ref="A16:D16"/>
    <mergeCell ref="E16:K16"/>
    <mergeCell ref="L16:R16"/>
    <mergeCell ref="A18:D18"/>
    <mergeCell ref="A17:D17"/>
    <mergeCell ref="J17:N17"/>
    <mergeCell ref="J18:N18"/>
    <mergeCell ref="O18:R18"/>
    <mergeCell ref="O17:R17"/>
    <mergeCell ref="A11:D11"/>
    <mergeCell ref="E9:R9"/>
    <mergeCell ref="E10:R10"/>
    <mergeCell ref="E11:R11"/>
    <mergeCell ref="A9:D9"/>
    <mergeCell ref="A10:D10"/>
    <mergeCell ref="A7:D7"/>
    <mergeCell ref="A8:D8"/>
    <mergeCell ref="E7:R7"/>
    <mergeCell ref="E8:R8"/>
    <mergeCell ref="A5:D5"/>
    <mergeCell ref="A6:D6"/>
    <mergeCell ref="A1:J1"/>
    <mergeCell ref="A4:D4"/>
    <mergeCell ref="K1:R1"/>
    <mergeCell ref="A2:O2"/>
    <mergeCell ref="P2:R2"/>
    <mergeCell ref="A3:O3"/>
    <mergeCell ref="P3:R3"/>
    <mergeCell ref="E4:R4"/>
    <mergeCell ref="E5:R5"/>
    <mergeCell ref="E6:R6"/>
    <mergeCell ref="A20:O20"/>
    <mergeCell ref="P20:R20"/>
    <mergeCell ref="A21:O21"/>
    <mergeCell ref="P21:R21"/>
    <mergeCell ref="A22:O22"/>
    <mergeCell ref="P23:R23"/>
    <mergeCell ref="A29:O29"/>
    <mergeCell ref="K30:O30"/>
    <mergeCell ref="P30:R30"/>
    <mergeCell ref="A23:J23"/>
    <mergeCell ref="A24:J24"/>
    <mergeCell ref="A25:J25"/>
    <mergeCell ref="K25:O25"/>
    <mergeCell ref="P25:R25"/>
    <mergeCell ref="A26:O26"/>
    <mergeCell ref="A27:O27"/>
    <mergeCell ref="K23:O23"/>
    <mergeCell ref="P29:R29"/>
    <mergeCell ref="P24:R24"/>
    <mergeCell ref="K24:O24"/>
  </mergeCells>
  <dataValidations count="7">
    <dataValidation type="whole" errorStyle="information" allowBlank="1" showInputMessage="1" showErrorMessage="1" errorTitle="Eingabe" error="Bitte geben Sie die Anzahl der Kilometer  nur als ganze Zahl ein!_x000a__x000a_Sie können max. 800km abrechnen." sqref="K40:O40">
      <formula1>0</formula1>
      <formula2>800</formula2>
    </dataValidation>
    <dataValidation type="whole" errorStyle="information" allowBlank="1" showInputMessage="1" showErrorMessage="1" errorTitle="Eingabe" error="Bitte geben Sie die Anzahl der Kilometer  nur als ganze Zahl ein!_x000a__x000a_Sie können max. 1.000km abrechnen." sqref="K41:O41">
      <formula1>0</formula1>
      <formula2>1000</formula2>
    </dataValidation>
    <dataValidation type="whole" errorStyle="information" allowBlank="1" showInputMessage="1" showErrorMessage="1" errorTitle="Eingabe" error="Bitte geben Sie die Anzahl der Kilometer  nur als ganze Zahl ein!" sqref="K42:O42">
      <formula1>0</formula1>
      <formula2>100000</formula2>
    </dataValidation>
    <dataValidation type="whole" errorStyle="information" allowBlank="1" showInputMessage="1" showErrorMessage="1" errorTitle="Eingabe" error="Bitte geben Sie Tage als ganze Zahl ein." sqref="K24:O25">
      <formula1>0</formula1>
      <formula2>100</formula2>
    </dataValidation>
    <dataValidation type="date" errorStyle="information" allowBlank="1" showInputMessage="1" showErrorMessage="1" errorTitle="Eingabe" error="Bitte geben Sie das Datum wie folgt ein: DD.MM.JJJJ" sqref="E17:I18">
      <formula1>43831</formula1>
      <formula2>767376</formula2>
    </dataValidation>
    <dataValidation type="time" errorStyle="information" allowBlank="1" showInputMessage="1" showErrorMessage="1" errorTitle="Eingabe" error="Bitte geben Sie Uhrzeit wie folgt ein: 00:00" sqref="O17:R18">
      <formula1>0</formula1>
      <formula2>0.999305555555556</formula2>
    </dataValidation>
    <dataValidation type="decimal" errorStyle="information" allowBlank="1" showInputMessage="1" showErrorMessage="1" errorTitle="Eingabe" error="Bitte geben Sie den Betrag als Dezimalzahl (00,00) ein." sqref="K51:O58 K47:O47 K44:O45 K37:O38 K34:O34 K30:O32 K23:O23">
      <formula1>0</formula1>
      <formula2>100000</formula2>
    </dataValidation>
  </dataValidations>
  <printOptions horizontalCentered="1" verticalCentered="1"/>
  <pageMargins left="0.39370078740157483" right="0.39370078740157483" top="0.26" bottom="0.28999999999999998" header="0.37" footer="0.39"/>
  <pageSetup paperSize="9" scale="7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Auslandstagegeld!$A:$A</xm:f>
          </x14:formula1>
          <xm:sqref>L16:R16 K28:O28</xm:sqref>
        </x14:dataValidation>
        <x14:dataValidation type="list" allowBlank="1" showInputMessage="1" showErrorMessage="1">
          <x14:formula1>
            <xm:f>Bahncard!$A$2:$A$20</xm:f>
          </x14:formula1>
          <xm:sqref>K35:O35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workbookViewId="0">
      <selection activeCell="A40" sqref="A40"/>
    </sheetView>
  </sheetViews>
  <sheetFormatPr baseColWidth="10" defaultRowHeight="12.75"/>
  <cols>
    <col min="1" max="1" width="31.28515625" bestFit="1" customWidth="1"/>
    <col min="2" max="2" width="9.42578125" bestFit="1" customWidth="1"/>
    <col min="3" max="3" width="23" bestFit="1" customWidth="1"/>
    <col min="4" max="4" width="30.85546875" bestFit="1" customWidth="1"/>
  </cols>
  <sheetData>
    <row r="1" spans="1:4" ht="15">
      <c r="A1" s="17" t="s">
        <v>271</v>
      </c>
      <c r="B1" s="17" t="s">
        <v>11</v>
      </c>
      <c r="C1" s="17" t="s">
        <v>193</v>
      </c>
      <c r="D1" s="17" t="s">
        <v>69</v>
      </c>
    </row>
    <row r="2" spans="1:4" ht="14.25">
      <c r="A2" s="34" t="s">
        <v>42</v>
      </c>
      <c r="B2" s="36">
        <v>28</v>
      </c>
      <c r="C2" s="36">
        <v>14</v>
      </c>
      <c r="D2" s="36"/>
    </row>
    <row r="3" spans="1:4" ht="14.25">
      <c r="A3" s="34"/>
      <c r="B3" s="36"/>
      <c r="C3" s="36"/>
      <c r="D3" s="36"/>
    </row>
    <row r="4" spans="1:4" ht="14.25">
      <c r="A4" s="34" t="s">
        <v>66</v>
      </c>
      <c r="B4" s="36">
        <v>30</v>
      </c>
      <c r="C4" s="36">
        <v>20</v>
      </c>
      <c r="D4" s="36">
        <v>95</v>
      </c>
    </row>
    <row r="5" spans="1:4" ht="14.25">
      <c r="A5" s="34" t="s">
        <v>43</v>
      </c>
      <c r="B5" s="36">
        <v>41</v>
      </c>
      <c r="C5" s="36">
        <v>28</v>
      </c>
      <c r="D5" s="36">
        <v>125</v>
      </c>
    </row>
    <row r="6" spans="1:4" ht="14.25">
      <c r="A6" s="34" t="s">
        <v>46</v>
      </c>
      <c r="B6" s="36">
        <v>29</v>
      </c>
      <c r="C6" s="36">
        <v>20</v>
      </c>
      <c r="D6" s="36">
        <v>113</v>
      </c>
    </row>
    <row r="7" spans="1:4" ht="14.25">
      <c r="A7" s="34" t="s">
        <v>47</v>
      </c>
      <c r="B7" s="36">
        <v>51</v>
      </c>
      <c r="C7" s="36">
        <v>34</v>
      </c>
      <c r="D7" s="36">
        <v>173</v>
      </c>
    </row>
    <row r="8" spans="1:4" ht="14.25">
      <c r="A8" s="34" t="s">
        <v>48</v>
      </c>
      <c r="B8" s="36">
        <v>34</v>
      </c>
      <c r="C8" s="36">
        <v>23</v>
      </c>
      <c r="D8" s="36">
        <v>45</v>
      </c>
    </row>
    <row r="9" spans="1:4" ht="14.25">
      <c r="A9" s="34" t="s">
        <v>49</v>
      </c>
      <c r="B9" s="37">
        <v>52</v>
      </c>
      <c r="C9" s="37">
        <v>35</v>
      </c>
      <c r="D9" s="37">
        <v>299</v>
      </c>
    </row>
    <row r="10" spans="1:4" ht="14.25">
      <c r="A10" s="34" t="s">
        <v>45</v>
      </c>
      <c r="B10" s="36">
        <v>36</v>
      </c>
      <c r="C10" s="36">
        <v>24</v>
      </c>
      <c r="D10" s="36">
        <v>166</v>
      </c>
    </row>
    <row r="11" spans="1:4" ht="14.25">
      <c r="A11" s="34" t="s">
        <v>50</v>
      </c>
      <c r="B11" s="37">
        <v>35</v>
      </c>
      <c r="C11" s="37">
        <v>24</v>
      </c>
      <c r="D11" s="37">
        <v>113</v>
      </c>
    </row>
    <row r="12" spans="1:4" ht="14.25">
      <c r="A12" s="34" t="s">
        <v>51</v>
      </c>
      <c r="B12" s="37">
        <v>24</v>
      </c>
      <c r="C12" s="36">
        <v>16</v>
      </c>
      <c r="D12" s="37">
        <v>59</v>
      </c>
    </row>
    <row r="13" spans="1:4" ht="14.25">
      <c r="A13" s="34" t="s">
        <v>52</v>
      </c>
      <c r="B13" s="36">
        <v>30</v>
      </c>
      <c r="C13" s="36">
        <v>20</v>
      </c>
      <c r="D13" s="36">
        <v>72</v>
      </c>
    </row>
    <row r="14" spans="1:4" ht="14.25">
      <c r="A14" s="34" t="s">
        <v>44</v>
      </c>
      <c r="B14" s="37">
        <v>39</v>
      </c>
      <c r="C14" s="37">
        <v>26</v>
      </c>
      <c r="D14" s="37">
        <v>130</v>
      </c>
    </row>
    <row r="15" spans="1:4" ht="14.25">
      <c r="A15" s="34" t="s">
        <v>67</v>
      </c>
      <c r="B15" s="36">
        <v>51</v>
      </c>
      <c r="C15" s="36">
        <v>34</v>
      </c>
      <c r="D15" s="36">
        <v>158</v>
      </c>
    </row>
    <row r="16" spans="1:4" ht="14.25">
      <c r="A16" s="34" t="s">
        <v>268</v>
      </c>
      <c r="B16" s="36">
        <v>51</v>
      </c>
      <c r="C16" s="36">
        <v>34</v>
      </c>
      <c r="D16" s="36">
        <v>158</v>
      </c>
    </row>
    <row r="17" spans="1:4" ht="14.25">
      <c r="A17" s="34" t="s">
        <v>68</v>
      </c>
      <c r="B17" s="36">
        <v>68</v>
      </c>
      <c r="C17" s="36">
        <v>45</v>
      </c>
      <c r="D17" s="36">
        <v>184</v>
      </c>
    </row>
    <row r="18" spans="1:4" ht="14.25">
      <c r="A18" s="34" t="s">
        <v>53</v>
      </c>
      <c r="B18" s="36">
        <v>45</v>
      </c>
      <c r="C18" s="36">
        <v>30</v>
      </c>
      <c r="D18" s="36">
        <v>180</v>
      </c>
    </row>
    <row r="19" spans="1:4" ht="14.25">
      <c r="A19" s="34" t="s">
        <v>54</v>
      </c>
      <c r="B19" s="37">
        <v>50</v>
      </c>
      <c r="C19" s="37">
        <v>33</v>
      </c>
      <c r="D19" s="37">
        <v>165</v>
      </c>
    </row>
    <row r="20" spans="1:4" ht="14.25">
      <c r="A20" s="34" t="s">
        <v>55</v>
      </c>
      <c r="B20" s="36">
        <v>52</v>
      </c>
      <c r="C20" s="36">
        <v>35</v>
      </c>
      <c r="D20" s="36">
        <v>165</v>
      </c>
    </row>
    <row r="21" spans="1:4" ht="14.25">
      <c r="A21" s="34" t="s">
        <v>56</v>
      </c>
      <c r="B21" s="36">
        <v>42</v>
      </c>
      <c r="C21" s="36">
        <v>28</v>
      </c>
      <c r="D21" s="36">
        <v>135</v>
      </c>
    </row>
    <row r="22" spans="1:4" ht="14.25">
      <c r="A22" s="34" t="s">
        <v>57</v>
      </c>
      <c r="B22" s="37">
        <v>52</v>
      </c>
      <c r="C22" s="37">
        <v>35</v>
      </c>
      <c r="D22" s="37">
        <v>115</v>
      </c>
    </row>
    <row r="23" spans="1:4" ht="14.25">
      <c r="A23" s="34" t="s">
        <v>58</v>
      </c>
      <c r="B23" s="36">
        <v>30</v>
      </c>
      <c r="C23" s="36">
        <v>20</v>
      </c>
      <c r="D23" s="36">
        <v>93</v>
      </c>
    </row>
    <row r="24" spans="1:4" ht="14.25">
      <c r="A24" s="34" t="s">
        <v>59</v>
      </c>
      <c r="B24" s="37">
        <v>23</v>
      </c>
      <c r="C24" s="37">
        <v>16</v>
      </c>
      <c r="D24" s="37">
        <v>75</v>
      </c>
    </row>
    <row r="25" spans="1:4" ht="14.25">
      <c r="A25" s="34" t="s">
        <v>60</v>
      </c>
      <c r="B25" s="36">
        <v>40</v>
      </c>
      <c r="C25" s="36">
        <v>27</v>
      </c>
      <c r="D25" s="36">
        <v>102</v>
      </c>
    </row>
    <row r="26" spans="1:4" ht="14.25">
      <c r="A26" s="34" t="s">
        <v>194</v>
      </c>
      <c r="B26" s="36">
        <v>57</v>
      </c>
      <c r="C26" s="36">
        <v>38</v>
      </c>
      <c r="D26" s="36">
        <v>127</v>
      </c>
    </row>
    <row r="27" spans="1:4" ht="14.25">
      <c r="A27" s="34" t="s">
        <v>197</v>
      </c>
      <c r="B27" s="36">
        <v>51</v>
      </c>
      <c r="C27" s="36">
        <v>34</v>
      </c>
      <c r="D27" s="36">
        <v>84</v>
      </c>
    </row>
    <row r="28" spans="1:4" ht="14.25">
      <c r="A28" s="34" t="s">
        <v>195</v>
      </c>
      <c r="B28" s="36">
        <v>57</v>
      </c>
      <c r="C28" s="36">
        <v>38</v>
      </c>
      <c r="D28" s="36">
        <v>145</v>
      </c>
    </row>
    <row r="29" spans="1:4" ht="14.25">
      <c r="A29" s="34" t="s">
        <v>196</v>
      </c>
      <c r="B29" s="36">
        <v>53</v>
      </c>
      <c r="C29" s="36">
        <v>36</v>
      </c>
      <c r="D29" s="36">
        <v>132</v>
      </c>
    </row>
    <row r="30" spans="1:4" ht="14.25">
      <c r="A30" s="34" t="s">
        <v>61</v>
      </c>
      <c r="B30" s="37">
        <v>52</v>
      </c>
      <c r="C30" s="37">
        <v>35</v>
      </c>
      <c r="D30" s="36">
        <v>106</v>
      </c>
    </row>
    <row r="31" spans="1:4" ht="14.25">
      <c r="A31" s="34" t="s">
        <v>62</v>
      </c>
      <c r="B31" s="36">
        <v>22</v>
      </c>
      <c r="C31" s="36">
        <v>15</v>
      </c>
      <c r="D31" s="37">
        <v>115</v>
      </c>
    </row>
    <row r="32" spans="1:4" ht="14.25">
      <c r="A32" s="34" t="s">
        <v>63</v>
      </c>
      <c r="B32" s="37">
        <v>38</v>
      </c>
      <c r="C32" s="37">
        <v>25</v>
      </c>
      <c r="D32" s="37">
        <v>174</v>
      </c>
    </row>
    <row r="33" spans="1:4" ht="14.25">
      <c r="A33" s="34" t="s">
        <v>64</v>
      </c>
      <c r="B33" s="36">
        <v>47</v>
      </c>
      <c r="C33" s="36">
        <v>32</v>
      </c>
      <c r="D33" s="36">
        <v>98</v>
      </c>
    </row>
    <row r="34" spans="1:4" ht="14.25">
      <c r="A34" s="34" t="s">
        <v>65</v>
      </c>
      <c r="B34" s="36">
        <v>44</v>
      </c>
      <c r="C34" s="36">
        <v>29</v>
      </c>
      <c r="D34" s="36">
        <v>187</v>
      </c>
    </row>
    <row r="35" spans="1:4" ht="14.25">
      <c r="A35" s="34" t="s">
        <v>198</v>
      </c>
      <c r="B35" s="36">
        <v>35</v>
      </c>
      <c r="C35" s="36">
        <v>24</v>
      </c>
      <c r="D35" s="36">
        <v>105</v>
      </c>
    </row>
    <row r="36" spans="1:4" ht="14.25">
      <c r="A36" s="34" t="s">
        <v>199</v>
      </c>
      <c r="B36" s="36">
        <v>74</v>
      </c>
      <c r="C36" s="36">
        <v>49</v>
      </c>
      <c r="D36" s="36">
        <v>145</v>
      </c>
    </row>
    <row r="37" spans="1:4" ht="14.25">
      <c r="A37" s="34" t="s">
        <v>203</v>
      </c>
      <c r="B37" s="36">
        <v>50</v>
      </c>
      <c r="C37" s="36">
        <v>33</v>
      </c>
      <c r="D37" s="36">
        <v>78</v>
      </c>
    </row>
    <row r="38" spans="1:4" ht="14.25">
      <c r="A38" s="34" t="s">
        <v>200</v>
      </c>
      <c r="B38" s="36">
        <v>40</v>
      </c>
      <c r="C38" s="36">
        <v>27</v>
      </c>
      <c r="D38" s="36">
        <v>113</v>
      </c>
    </row>
    <row r="39" spans="1:4" ht="14.25">
      <c r="A39" s="34" t="s">
        <v>201</v>
      </c>
      <c r="B39" s="36">
        <v>46</v>
      </c>
      <c r="C39" s="36">
        <v>31</v>
      </c>
      <c r="D39" s="36">
        <v>142</v>
      </c>
    </row>
    <row r="40" spans="1:4" ht="14.25">
      <c r="A40" s="34" t="s">
        <v>202</v>
      </c>
      <c r="B40" s="36">
        <v>50</v>
      </c>
      <c r="C40" s="36">
        <v>33</v>
      </c>
      <c r="D40" s="36">
        <v>128</v>
      </c>
    </row>
    <row r="41" spans="1:4" ht="14.25">
      <c r="A41" s="34" t="s">
        <v>70</v>
      </c>
      <c r="B41" s="36">
        <v>47</v>
      </c>
      <c r="C41" s="36">
        <v>32</v>
      </c>
      <c r="D41" s="36">
        <v>93</v>
      </c>
    </row>
    <row r="42" spans="1:4" ht="14.25">
      <c r="A42" s="34" t="s">
        <v>71</v>
      </c>
      <c r="B42" s="36">
        <v>51</v>
      </c>
      <c r="C42" s="36">
        <v>34</v>
      </c>
      <c r="D42" s="36">
        <v>146</v>
      </c>
    </row>
    <row r="43" spans="1:4" ht="14.25">
      <c r="A43" s="34" t="s">
        <v>307</v>
      </c>
      <c r="B43" s="36">
        <v>58</v>
      </c>
      <c r="C43" s="36">
        <v>39</v>
      </c>
      <c r="D43" s="36">
        <v>143</v>
      </c>
    </row>
    <row r="44" spans="1:4" ht="14.25">
      <c r="A44" s="34" t="s">
        <v>72</v>
      </c>
      <c r="B44" s="36">
        <v>45</v>
      </c>
      <c r="C44" s="36">
        <v>30</v>
      </c>
      <c r="D44" s="36">
        <v>147</v>
      </c>
    </row>
    <row r="45" spans="1:4" ht="14.25">
      <c r="A45" s="34" t="s">
        <v>73</v>
      </c>
      <c r="B45" s="36">
        <v>65</v>
      </c>
      <c r="C45" s="36">
        <v>44</v>
      </c>
      <c r="D45" s="36">
        <v>305</v>
      </c>
    </row>
    <row r="46" spans="1:4" ht="14.25">
      <c r="A46" s="34" t="s">
        <v>74</v>
      </c>
      <c r="B46" s="36">
        <v>44</v>
      </c>
      <c r="C46" s="36">
        <v>29</v>
      </c>
      <c r="D46" s="36">
        <v>97</v>
      </c>
    </row>
    <row r="47" spans="1:4" ht="14.25">
      <c r="A47" s="34" t="s">
        <v>75</v>
      </c>
      <c r="B47" s="36">
        <v>44</v>
      </c>
      <c r="C47" s="36">
        <v>29</v>
      </c>
      <c r="D47" s="36">
        <v>119</v>
      </c>
    </row>
    <row r="48" spans="1:4" ht="14.25">
      <c r="A48" s="34" t="s">
        <v>256</v>
      </c>
      <c r="B48" s="36">
        <v>45</v>
      </c>
      <c r="C48" s="36">
        <v>30</v>
      </c>
      <c r="D48" s="36">
        <v>115</v>
      </c>
    </row>
    <row r="49" spans="1:4" ht="14.25">
      <c r="A49" s="34" t="s">
        <v>255</v>
      </c>
      <c r="B49" s="36">
        <v>62</v>
      </c>
      <c r="C49" s="36">
        <v>41</v>
      </c>
      <c r="D49" s="36">
        <v>224</v>
      </c>
    </row>
    <row r="50" spans="1:4" ht="14.25">
      <c r="A50" s="34" t="s">
        <v>76</v>
      </c>
      <c r="B50" s="36">
        <v>50</v>
      </c>
      <c r="C50" s="36">
        <v>33</v>
      </c>
      <c r="D50" s="36">
        <v>91</v>
      </c>
    </row>
    <row r="51" spans="1:4" ht="14.25">
      <c r="A51" s="34" t="s">
        <v>77</v>
      </c>
      <c r="B51" s="37">
        <v>29</v>
      </c>
      <c r="C51" s="37">
        <v>20</v>
      </c>
      <c r="D51" s="37">
        <v>85</v>
      </c>
    </row>
    <row r="52" spans="1:4" ht="14.25">
      <c r="A52" s="34" t="s">
        <v>78</v>
      </c>
      <c r="B52" s="36">
        <v>34</v>
      </c>
      <c r="C52" s="36">
        <v>23</v>
      </c>
      <c r="D52" s="36">
        <v>69</v>
      </c>
    </row>
    <row r="53" spans="1:4" ht="14.25">
      <c r="A53" s="34" t="s">
        <v>79</v>
      </c>
      <c r="B53" s="36">
        <v>50</v>
      </c>
      <c r="C53" s="36">
        <v>33</v>
      </c>
      <c r="D53" s="36">
        <v>136</v>
      </c>
    </row>
    <row r="54" spans="1:4" ht="14.25">
      <c r="A54" s="34" t="s">
        <v>208</v>
      </c>
      <c r="B54" s="36">
        <v>44</v>
      </c>
      <c r="C54" s="36">
        <v>29</v>
      </c>
      <c r="D54" s="36">
        <v>115</v>
      </c>
    </row>
    <row r="55" spans="1:4" ht="14.25">
      <c r="A55" s="34" t="s">
        <v>204</v>
      </c>
      <c r="B55" s="36">
        <v>53</v>
      </c>
      <c r="C55" s="36">
        <v>36</v>
      </c>
      <c r="D55" s="36">
        <v>115</v>
      </c>
    </row>
    <row r="56" spans="1:4" ht="14.25">
      <c r="A56" s="34" t="s">
        <v>205</v>
      </c>
      <c r="B56" s="36">
        <v>46</v>
      </c>
      <c r="C56" s="36">
        <v>31</v>
      </c>
      <c r="D56" s="36">
        <v>101</v>
      </c>
    </row>
    <row r="57" spans="1:4" ht="28.5">
      <c r="A57" s="34" t="s">
        <v>206</v>
      </c>
      <c r="B57" s="36">
        <v>58</v>
      </c>
      <c r="C57" s="36">
        <v>39</v>
      </c>
      <c r="D57" s="36">
        <v>152</v>
      </c>
    </row>
    <row r="58" spans="1:4" ht="14.25">
      <c r="A58" s="34" t="s">
        <v>207</v>
      </c>
      <c r="B58" s="36">
        <v>51</v>
      </c>
      <c r="C58" s="36">
        <v>34</v>
      </c>
      <c r="D58" s="36">
        <v>96</v>
      </c>
    </row>
    <row r="59" spans="1:4" ht="14.25">
      <c r="A59" s="34" t="s">
        <v>80</v>
      </c>
      <c r="B59" s="37">
        <v>52</v>
      </c>
      <c r="C59" s="37">
        <v>35</v>
      </c>
      <c r="D59" s="37">
        <v>183</v>
      </c>
    </row>
    <row r="60" spans="1:4" ht="14.25">
      <c r="A60" s="34" t="s">
        <v>81</v>
      </c>
      <c r="B60" s="36">
        <v>30</v>
      </c>
      <c r="C60" s="36">
        <v>20</v>
      </c>
      <c r="D60" s="36">
        <v>125</v>
      </c>
    </row>
    <row r="61" spans="1:4" ht="14.25">
      <c r="A61" s="34" t="s">
        <v>82</v>
      </c>
      <c r="B61" s="36">
        <v>35</v>
      </c>
      <c r="C61" s="36">
        <v>24</v>
      </c>
      <c r="D61" s="36">
        <v>88</v>
      </c>
    </row>
    <row r="62" spans="1:4" ht="14.25">
      <c r="A62" s="34" t="s">
        <v>83</v>
      </c>
      <c r="B62" s="36">
        <v>46</v>
      </c>
      <c r="C62" s="36">
        <v>31</v>
      </c>
      <c r="D62" s="36">
        <v>148</v>
      </c>
    </row>
    <row r="63" spans="1:4" ht="14.25">
      <c r="A63" s="34" t="s">
        <v>209</v>
      </c>
      <c r="B63" s="36">
        <v>46</v>
      </c>
      <c r="C63" s="36">
        <v>31</v>
      </c>
      <c r="D63" s="36">
        <v>132</v>
      </c>
    </row>
    <row r="64" spans="1:4" ht="14.25">
      <c r="A64" s="34" t="s">
        <v>210</v>
      </c>
      <c r="B64" s="36">
        <v>36</v>
      </c>
      <c r="C64" s="36">
        <v>24</v>
      </c>
      <c r="D64" s="36">
        <v>135</v>
      </c>
    </row>
    <row r="65" spans="1:4" ht="14.25">
      <c r="A65" s="34" t="s">
        <v>84</v>
      </c>
      <c r="B65" s="36">
        <v>34</v>
      </c>
      <c r="C65" s="36">
        <v>23</v>
      </c>
      <c r="D65" s="36">
        <v>90</v>
      </c>
    </row>
    <row r="66" spans="1:4" ht="14.25">
      <c r="A66" s="34" t="s">
        <v>85</v>
      </c>
      <c r="B66" s="36">
        <v>46</v>
      </c>
      <c r="C66" s="36">
        <v>31</v>
      </c>
      <c r="D66" s="36">
        <v>118</v>
      </c>
    </row>
    <row r="67" spans="1:4" ht="14.25">
      <c r="A67" s="34" t="s">
        <v>86</v>
      </c>
      <c r="B67" s="36">
        <v>24</v>
      </c>
      <c r="C67" s="36">
        <v>16</v>
      </c>
      <c r="D67" s="36">
        <v>86</v>
      </c>
    </row>
    <row r="68" spans="1:4" ht="14.25">
      <c r="A68" s="34" t="s">
        <v>87</v>
      </c>
      <c r="B68" s="36">
        <v>58</v>
      </c>
      <c r="C68" s="36">
        <v>39</v>
      </c>
      <c r="D68" s="36">
        <v>130</v>
      </c>
    </row>
    <row r="69" spans="1:4" ht="14.25">
      <c r="A69" s="34" t="s">
        <v>88</v>
      </c>
      <c r="B69" s="36">
        <v>48</v>
      </c>
      <c r="C69" s="36">
        <v>32</v>
      </c>
      <c r="D69" s="36">
        <v>101</v>
      </c>
    </row>
    <row r="70" spans="1:4" ht="14.25">
      <c r="A70" s="35" t="s">
        <v>211</v>
      </c>
      <c r="B70" s="37">
        <v>42</v>
      </c>
      <c r="C70" s="37">
        <v>28</v>
      </c>
      <c r="D70" s="37">
        <v>155</v>
      </c>
    </row>
    <row r="71" spans="1:4" ht="14.25">
      <c r="A71" s="34" t="s">
        <v>269</v>
      </c>
      <c r="B71" s="36">
        <v>32</v>
      </c>
      <c r="C71" s="36">
        <v>21</v>
      </c>
      <c r="D71" s="36">
        <v>85</v>
      </c>
    </row>
    <row r="72" spans="1:4" ht="14.25">
      <c r="A72" s="34" t="s">
        <v>215</v>
      </c>
      <c r="B72" s="36">
        <v>32</v>
      </c>
      <c r="C72" s="36">
        <v>21</v>
      </c>
      <c r="D72" s="36">
        <v>85</v>
      </c>
    </row>
    <row r="73" spans="1:4" ht="14.25">
      <c r="A73" s="34" t="s">
        <v>212</v>
      </c>
      <c r="B73" s="36">
        <v>35</v>
      </c>
      <c r="C73" s="36">
        <v>24</v>
      </c>
      <c r="D73" s="36">
        <v>145</v>
      </c>
    </row>
    <row r="74" spans="1:4" ht="14.25">
      <c r="A74" s="34" t="s">
        <v>213</v>
      </c>
      <c r="B74" s="36">
        <v>50</v>
      </c>
      <c r="C74" s="36">
        <v>33</v>
      </c>
      <c r="D74" s="36">
        <v>146</v>
      </c>
    </row>
    <row r="75" spans="1:4" ht="14.25">
      <c r="A75" s="34" t="s">
        <v>214</v>
      </c>
      <c r="B75" s="36">
        <v>38</v>
      </c>
      <c r="C75" s="36">
        <v>25</v>
      </c>
      <c r="D75" s="36">
        <v>185</v>
      </c>
    </row>
    <row r="76" spans="1:4" ht="14.25">
      <c r="A76" s="34" t="s">
        <v>89</v>
      </c>
      <c r="B76" s="36">
        <v>33</v>
      </c>
      <c r="C76" s="36">
        <v>22</v>
      </c>
      <c r="D76" s="36">
        <v>196</v>
      </c>
    </row>
    <row r="77" spans="1:4" ht="14.25">
      <c r="A77" s="34" t="s">
        <v>90</v>
      </c>
      <c r="B77" s="36">
        <v>44</v>
      </c>
      <c r="C77" s="36">
        <v>29</v>
      </c>
      <c r="D77" s="36">
        <v>92</v>
      </c>
    </row>
    <row r="78" spans="1:4" ht="14.25">
      <c r="A78" s="34" t="s">
        <v>91</v>
      </c>
      <c r="B78" s="36">
        <v>47</v>
      </c>
      <c r="C78" s="36">
        <v>32</v>
      </c>
      <c r="D78" s="36">
        <v>108</v>
      </c>
    </row>
    <row r="79" spans="1:4" ht="14.25">
      <c r="A79" s="34" t="s">
        <v>92</v>
      </c>
      <c r="B79" s="37">
        <v>66</v>
      </c>
      <c r="C79" s="37">
        <v>44</v>
      </c>
      <c r="D79" s="37">
        <v>190</v>
      </c>
    </row>
    <row r="80" spans="1:4" ht="14.25">
      <c r="A80" s="34" t="s">
        <v>218</v>
      </c>
      <c r="B80" s="36">
        <v>40</v>
      </c>
      <c r="C80" s="36">
        <v>27</v>
      </c>
      <c r="D80" s="36">
        <v>135</v>
      </c>
    </row>
    <row r="81" spans="1:4" ht="14.25">
      <c r="A81" s="34" t="s">
        <v>216</v>
      </c>
      <c r="B81" s="36">
        <v>45</v>
      </c>
      <c r="C81" s="36">
        <v>30</v>
      </c>
      <c r="D81" s="36">
        <v>158</v>
      </c>
    </row>
    <row r="82" spans="1:4" ht="14.25">
      <c r="A82" s="34" t="s">
        <v>217</v>
      </c>
      <c r="B82" s="36">
        <v>40</v>
      </c>
      <c r="C82" s="36">
        <v>27</v>
      </c>
      <c r="D82" s="36">
        <v>135</v>
      </c>
    </row>
    <row r="83" spans="1:4" ht="14.25">
      <c r="A83" s="34" t="s">
        <v>93</v>
      </c>
      <c r="B83" s="36">
        <v>57</v>
      </c>
      <c r="C83" s="36">
        <v>38</v>
      </c>
      <c r="D83" s="36">
        <v>138</v>
      </c>
    </row>
    <row r="84" spans="1:4" ht="14.25">
      <c r="A84" s="34" t="s">
        <v>220</v>
      </c>
      <c r="B84" s="37">
        <v>52</v>
      </c>
      <c r="C84" s="37">
        <v>35</v>
      </c>
      <c r="D84" s="37">
        <v>190</v>
      </c>
    </row>
    <row r="85" spans="1:4" ht="14.25">
      <c r="A85" s="34" t="s">
        <v>219</v>
      </c>
      <c r="B85" s="36">
        <v>66</v>
      </c>
      <c r="C85" s="36">
        <v>44</v>
      </c>
      <c r="D85" s="36">
        <v>233</v>
      </c>
    </row>
    <row r="86" spans="1:4" ht="14.25">
      <c r="A86" s="34" t="s">
        <v>94</v>
      </c>
      <c r="B86" s="36">
        <v>24</v>
      </c>
      <c r="C86" s="36">
        <v>16</v>
      </c>
      <c r="D86" s="36">
        <v>95</v>
      </c>
    </row>
    <row r="87" spans="1:4" ht="14.25">
      <c r="A87" s="34" t="s">
        <v>95</v>
      </c>
      <c r="B87" s="36">
        <v>46</v>
      </c>
      <c r="C87" s="36">
        <v>31</v>
      </c>
      <c r="D87" s="36">
        <v>126</v>
      </c>
    </row>
    <row r="88" spans="1:4" ht="14.25">
      <c r="A88" s="34" t="s">
        <v>96</v>
      </c>
      <c r="B88" s="36">
        <v>38</v>
      </c>
      <c r="C88" s="36">
        <v>25</v>
      </c>
      <c r="D88" s="36">
        <v>94</v>
      </c>
    </row>
    <row r="89" spans="1:4" ht="14.25">
      <c r="A89" s="34" t="s">
        <v>97</v>
      </c>
      <c r="B89" s="36">
        <v>50</v>
      </c>
      <c r="C89" s="36">
        <v>33</v>
      </c>
      <c r="D89" s="36">
        <v>180</v>
      </c>
    </row>
    <row r="90" spans="1:4" ht="14.25">
      <c r="A90" s="34" t="s">
        <v>224</v>
      </c>
      <c r="B90" s="36">
        <v>47</v>
      </c>
      <c r="C90" s="36">
        <v>32</v>
      </c>
      <c r="D90" s="36">
        <v>134</v>
      </c>
    </row>
    <row r="91" spans="1:4" ht="14.25">
      <c r="A91" s="34" t="s">
        <v>221</v>
      </c>
      <c r="B91" s="36">
        <v>47</v>
      </c>
      <c r="C91" s="36">
        <v>32</v>
      </c>
      <c r="D91" s="36">
        <v>142</v>
      </c>
    </row>
    <row r="92" spans="1:4" ht="14.25">
      <c r="A92" s="34" t="s">
        <v>222</v>
      </c>
      <c r="B92" s="36">
        <v>51</v>
      </c>
      <c r="C92" s="36">
        <v>34</v>
      </c>
      <c r="D92" s="36">
        <v>161</v>
      </c>
    </row>
    <row r="93" spans="1:4" ht="14.25">
      <c r="A93" s="34" t="s">
        <v>223</v>
      </c>
      <c r="B93" s="36">
        <v>50</v>
      </c>
      <c r="C93" s="36">
        <v>33</v>
      </c>
      <c r="D93" s="36">
        <v>140</v>
      </c>
    </row>
    <row r="94" spans="1:4" ht="14.25">
      <c r="A94" s="34" t="s">
        <v>98</v>
      </c>
      <c r="B94" s="36">
        <v>30</v>
      </c>
      <c r="C94" s="36">
        <v>20</v>
      </c>
      <c r="D94" s="36">
        <v>105</v>
      </c>
    </row>
    <row r="95" spans="1:4" ht="14.25">
      <c r="A95" s="34" t="s">
        <v>99</v>
      </c>
      <c r="B95" s="36">
        <v>45</v>
      </c>
      <c r="C95" s="36">
        <v>30</v>
      </c>
      <c r="D95" s="36">
        <v>111</v>
      </c>
    </row>
    <row r="96" spans="1:4" ht="14.25">
      <c r="A96" s="34" t="s">
        <v>100</v>
      </c>
      <c r="B96" s="36">
        <v>56</v>
      </c>
      <c r="C96" s="36">
        <v>37</v>
      </c>
      <c r="D96" s="37">
        <v>149</v>
      </c>
    </row>
    <row r="97" spans="1:4" ht="14.25">
      <c r="A97" s="34" t="s">
        <v>101</v>
      </c>
      <c r="B97" s="36">
        <v>42</v>
      </c>
      <c r="C97" s="36">
        <v>28</v>
      </c>
      <c r="D97" s="36">
        <v>223</v>
      </c>
    </row>
    <row r="98" spans="1:4" ht="14.25">
      <c r="A98" s="34" t="s">
        <v>102</v>
      </c>
      <c r="B98" s="37">
        <v>27</v>
      </c>
      <c r="C98" s="37">
        <v>18</v>
      </c>
      <c r="D98" s="37">
        <v>74</v>
      </c>
    </row>
    <row r="99" spans="1:4" ht="14.25">
      <c r="A99" s="34" t="s">
        <v>103</v>
      </c>
      <c r="B99" s="37">
        <v>46</v>
      </c>
      <c r="C99" s="37">
        <v>31</v>
      </c>
      <c r="D99" s="37">
        <v>115</v>
      </c>
    </row>
    <row r="100" spans="1:4" ht="14.25">
      <c r="A100" s="34" t="s">
        <v>105</v>
      </c>
      <c r="B100" s="37">
        <v>70</v>
      </c>
      <c r="C100" s="37">
        <v>47</v>
      </c>
      <c r="D100" s="37">
        <v>190</v>
      </c>
    </row>
    <row r="101" spans="1:4" ht="14.25">
      <c r="A101" s="34" t="s">
        <v>104</v>
      </c>
      <c r="B101" s="36">
        <v>50</v>
      </c>
      <c r="C101" s="36">
        <v>33</v>
      </c>
      <c r="D101" s="36">
        <v>200</v>
      </c>
    </row>
    <row r="102" spans="1:4" ht="28.5">
      <c r="A102" s="34" t="s">
        <v>225</v>
      </c>
      <c r="B102" s="37">
        <v>28</v>
      </c>
      <c r="C102" s="37">
        <v>19</v>
      </c>
      <c r="D102" s="37">
        <v>92</v>
      </c>
    </row>
    <row r="103" spans="1:4" ht="14.25">
      <c r="A103" s="34" t="s">
        <v>106</v>
      </c>
      <c r="B103" s="36">
        <v>58</v>
      </c>
      <c r="C103" s="36">
        <v>39</v>
      </c>
      <c r="D103" s="36">
        <v>112</v>
      </c>
    </row>
    <row r="104" spans="1:4" ht="14.25">
      <c r="A104" s="34" t="s">
        <v>107</v>
      </c>
      <c r="B104" s="36">
        <v>23</v>
      </c>
      <c r="C104" s="36">
        <v>16</v>
      </c>
      <c r="D104" s="36">
        <v>57</v>
      </c>
    </row>
    <row r="105" spans="1:4" ht="14.25">
      <c r="A105" s="34" t="s">
        <v>108</v>
      </c>
      <c r="B105" s="37">
        <v>35</v>
      </c>
      <c r="C105" s="37">
        <v>24</v>
      </c>
      <c r="D105" s="37">
        <v>107</v>
      </c>
    </row>
    <row r="106" spans="1:4" ht="14.25">
      <c r="A106" s="34" t="s">
        <v>109</v>
      </c>
      <c r="B106" s="36">
        <v>46</v>
      </c>
      <c r="C106" s="36">
        <v>31</v>
      </c>
      <c r="D106" s="36">
        <v>228</v>
      </c>
    </row>
    <row r="107" spans="1:4" ht="14.25">
      <c r="A107" s="34" t="s">
        <v>110</v>
      </c>
      <c r="B107" s="36">
        <v>42</v>
      </c>
      <c r="C107" s="36">
        <v>28</v>
      </c>
      <c r="D107" s="36">
        <v>185</v>
      </c>
    </row>
    <row r="108" spans="1:4" ht="14.25">
      <c r="A108" s="34" t="s">
        <v>111</v>
      </c>
      <c r="B108" s="36">
        <v>33</v>
      </c>
      <c r="C108" s="36">
        <v>22</v>
      </c>
      <c r="D108" s="36">
        <v>96</v>
      </c>
    </row>
    <row r="109" spans="1:4" ht="14.25">
      <c r="A109" s="34" t="s">
        <v>112</v>
      </c>
      <c r="B109" s="36">
        <v>24</v>
      </c>
      <c r="C109" s="36">
        <v>16</v>
      </c>
      <c r="D109" s="36">
        <v>103</v>
      </c>
    </row>
    <row r="110" spans="1:4" ht="14.25">
      <c r="A110" s="34" t="s">
        <v>113</v>
      </c>
      <c r="B110" s="37">
        <v>35</v>
      </c>
      <c r="C110" s="37">
        <v>24</v>
      </c>
      <c r="D110" s="37">
        <v>76</v>
      </c>
    </row>
    <row r="111" spans="1:4" ht="14.25">
      <c r="A111" s="34" t="s">
        <v>114</v>
      </c>
      <c r="B111" s="36">
        <v>59</v>
      </c>
      <c r="C111" s="36">
        <v>40</v>
      </c>
      <c r="D111" s="36">
        <v>123</v>
      </c>
    </row>
    <row r="112" spans="1:4" ht="14.25">
      <c r="A112" s="34" t="s">
        <v>115</v>
      </c>
      <c r="B112" s="36">
        <v>63</v>
      </c>
      <c r="C112" s="36">
        <v>42</v>
      </c>
      <c r="D112" s="36">
        <v>135</v>
      </c>
    </row>
    <row r="113" spans="1:4" ht="14.25">
      <c r="A113" s="34" t="s">
        <v>116</v>
      </c>
      <c r="B113" s="36">
        <v>53</v>
      </c>
      <c r="C113" s="36">
        <v>36</v>
      </c>
      <c r="D113" s="36">
        <v>180</v>
      </c>
    </row>
    <row r="114" spans="1:4" ht="14.25">
      <c r="A114" s="34" t="s">
        <v>117</v>
      </c>
      <c r="B114" s="37">
        <v>26</v>
      </c>
      <c r="C114" s="37">
        <v>17</v>
      </c>
      <c r="D114" s="37">
        <v>109</v>
      </c>
    </row>
    <row r="115" spans="1:4" ht="14.25">
      <c r="A115" s="34" t="s">
        <v>118</v>
      </c>
      <c r="B115" s="36">
        <v>47</v>
      </c>
      <c r="C115" s="36">
        <v>32</v>
      </c>
      <c r="D115" s="36">
        <v>130</v>
      </c>
    </row>
    <row r="116" spans="1:4" ht="14.25">
      <c r="A116" s="34" t="s">
        <v>119</v>
      </c>
      <c r="B116" s="36">
        <v>34</v>
      </c>
      <c r="C116" s="36">
        <v>23</v>
      </c>
      <c r="D116" s="36">
        <v>87</v>
      </c>
    </row>
    <row r="117" spans="1:4" ht="14.25">
      <c r="A117" s="34" t="s">
        <v>120</v>
      </c>
      <c r="B117" s="36">
        <v>47</v>
      </c>
      <c r="C117" s="36">
        <v>32</v>
      </c>
      <c r="D117" s="36">
        <v>123</v>
      </c>
    </row>
    <row r="118" spans="1:4" ht="14.25">
      <c r="A118" s="34" t="s">
        <v>121</v>
      </c>
      <c r="B118" s="36">
        <v>34</v>
      </c>
      <c r="C118" s="36">
        <v>23</v>
      </c>
      <c r="D118" s="36">
        <v>88</v>
      </c>
    </row>
    <row r="119" spans="1:4" ht="14.25">
      <c r="A119" s="34" t="s">
        <v>122</v>
      </c>
      <c r="B119" s="36">
        <v>52</v>
      </c>
      <c r="C119" s="36">
        <v>35</v>
      </c>
      <c r="D119" s="36">
        <v>170</v>
      </c>
    </row>
    <row r="120" spans="1:4" ht="14.25">
      <c r="A120" s="34" t="s">
        <v>123</v>
      </c>
      <c r="B120" s="37">
        <v>38</v>
      </c>
      <c r="C120" s="37">
        <v>25</v>
      </c>
      <c r="D120" s="37">
        <v>120</v>
      </c>
    </row>
    <row r="121" spans="1:4" ht="14.25">
      <c r="A121" s="34" t="s">
        <v>124</v>
      </c>
      <c r="B121" s="37">
        <v>46</v>
      </c>
      <c r="C121" s="37">
        <v>31</v>
      </c>
      <c r="D121" s="37">
        <v>114</v>
      </c>
    </row>
    <row r="122" spans="1:4" ht="14.25">
      <c r="A122" s="34" t="s">
        <v>125</v>
      </c>
      <c r="B122" s="36">
        <v>42</v>
      </c>
      <c r="C122" s="36">
        <v>28</v>
      </c>
      <c r="D122" s="36">
        <v>129</v>
      </c>
    </row>
    <row r="123" spans="1:4" ht="14.25">
      <c r="A123" s="34" t="s">
        <v>126</v>
      </c>
      <c r="B123" s="36">
        <v>63</v>
      </c>
      <c r="C123" s="36">
        <v>42</v>
      </c>
      <c r="D123" s="36">
        <v>102</v>
      </c>
    </row>
    <row r="124" spans="1:4" ht="14.25">
      <c r="A124" s="34" t="s">
        <v>127</v>
      </c>
      <c r="B124" s="36">
        <v>39</v>
      </c>
      <c r="C124" s="36">
        <v>26</v>
      </c>
      <c r="D124" s="36">
        <v>105</v>
      </c>
    </row>
    <row r="125" spans="1:4" ht="14.25">
      <c r="A125" s="34" t="s">
        <v>128</v>
      </c>
      <c r="B125" s="36">
        <v>54</v>
      </c>
      <c r="C125" s="36">
        <v>36</v>
      </c>
      <c r="D125" s="36">
        <v>220</v>
      </c>
    </row>
    <row r="126" spans="1:4" ht="14.25">
      <c r="A126" s="34" t="s">
        <v>129</v>
      </c>
      <c r="B126" s="36">
        <v>29</v>
      </c>
      <c r="C126" s="36">
        <v>20</v>
      </c>
      <c r="D126" s="36">
        <v>95</v>
      </c>
    </row>
    <row r="127" spans="1:4" ht="14.25">
      <c r="A127" s="34" t="s">
        <v>130</v>
      </c>
      <c r="B127" s="37">
        <v>48</v>
      </c>
      <c r="C127" s="37">
        <v>32</v>
      </c>
      <c r="D127" s="37">
        <v>177</v>
      </c>
    </row>
    <row r="128" spans="1:4" ht="14.25">
      <c r="A128" s="34" t="s">
        <v>131</v>
      </c>
      <c r="B128" s="36">
        <v>24</v>
      </c>
      <c r="C128" s="36">
        <v>16</v>
      </c>
      <c r="D128" s="36">
        <v>88</v>
      </c>
    </row>
    <row r="129" spans="1:4" ht="14.25">
      <c r="A129" s="34" t="s">
        <v>132</v>
      </c>
      <c r="B129" s="36">
        <v>42</v>
      </c>
      <c r="C129" s="36">
        <v>28</v>
      </c>
      <c r="D129" s="36">
        <v>180</v>
      </c>
    </row>
    <row r="130" spans="1:4" ht="14.25">
      <c r="A130" s="34" t="s">
        <v>133</v>
      </c>
      <c r="B130" s="36">
        <v>27</v>
      </c>
      <c r="C130" s="36">
        <v>18</v>
      </c>
      <c r="D130" s="36">
        <v>92</v>
      </c>
    </row>
    <row r="131" spans="1:4" ht="14.25">
      <c r="A131" s="34" t="s">
        <v>134</v>
      </c>
      <c r="B131" s="36">
        <v>29</v>
      </c>
      <c r="C131" s="36">
        <v>20</v>
      </c>
      <c r="D131" s="36">
        <v>94</v>
      </c>
    </row>
    <row r="132" spans="1:4" ht="14.25">
      <c r="A132" s="34" t="s">
        <v>135</v>
      </c>
      <c r="B132" s="36">
        <v>38</v>
      </c>
      <c r="C132" s="36">
        <v>25</v>
      </c>
      <c r="D132" s="36">
        <v>146</v>
      </c>
    </row>
    <row r="133" spans="1:4" ht="14.25">
      <c r="A133" s="34" t="s">
        <v>136</v>
      </c>
      <c r="B133" s="36">
        <v>35</v>
      </c>
      <c r="C133" s="36">
        <v>24</v>
      </c>
      <c r="D133" s="36">
        <v>155</v>
      </c>
    </row>
    <row r="134" spans="1:4" ht="14.25">
      <c r="A134" s="34" t="s">
        <v>137</v>
      </c>
      <c r="B134" s="37">
        <v>30</v>
      </c>
      <c r="C134" s="37">
        <v>20</v>
      </c>
      <c r="D134" s="37">
        <v>112</v>
      </c>
    </row>
    <row r="135" spans="1:4" ht="14.25">
      <c r="A135" s="34" t="s">
        <v>138</v>
      </c>
      <c r="B135" s="36">
        <v>28</v>
      </c>
      <c r="C135" s="36">
        <v>19</v>
      </c>
      <c r="D135" s="36">
        <v>86</v>
      </c>
    </row>
    <row r="136" spans="1:4" ht="14.25">
      <c r="A136" s="34" t="s">
        <v>139</v>
      </c>
      <c r="B136" s="36">
        <v>56</v>
      </c>
      <c r="C136" s="36">
        <v>37</v>
      </c>
      <c r="D136" s="36">
        <v>153</v>
      </c>
    </row>
    <row r="137" spans="1:4" ht="14.25">
      <c r="A137" s="34" t="s">
        <v>140</v>
      </c>
      <c r="B137" s="36">
        <v>36</v>
      </c>
      <c r="C137" s="36">
        <v>24</v>
      </c>
      <c r="D137" s="36">
        <v>81</v>
      </c>
    </row>
    <row r="138" spans="1:4" ht="14.25">
      <c r="A138" s="34" t="s">
        <v>306</v>
      </c>
      <c r="B138" s="37">
        <v>47</v>
      </c>
      <c r="C138" s="37">
        <v>32</v>
      </c>
      <c r="D138" s="37">
        <v>122</v>
      </c>
    </row>
    <row r="139" spans="1:4" ht="14.25">
      <c r="A139" s="34" t="s">
        <v>141</v>
      </c>
      <c r="B139" s="36">
        <v>41</v>
      </c>
      <c r="C139" s="36">
        <v>28</v>
      </c>
      <c r="D139" s="36">
        <v>89</v>
      </c>
    </row>
    <row r="140" spans="1:4" ht="14.25">
      <c r="A140" s="34" t="s">
        <v>142</v>
      </c>
      <c r="B140" s="37">
        <v>46</v>
      </c>
      <c r="C140" s="37">
        <v>31</v>
      </c>
      <c r="D140" s="37">
        <v>182</v>
      </c>
    </row>
    <row r="141" spans="1:4" ht="14.25">
      <c r="A141" s="34" t="s">
        <v>257</v>
      </c>
      <c r="B141" s="36">
        <v>45</v>
      </c>
      <c r="C141" s="36">
        <v>30</v>
      </c>
      <c r="D141" s="36">
        <v>115</v>
      </c>
    </row>
    <row r="142" spans="1:4" ht="14.25">
      <c r="A142" s="34" t="s">
        <v>143</v>
      </c>
      <c r="B142" s="36">
        <v>80</v>
      </c>
      <c r="C142" s="36">
        <v>53</v>
      </c>
      <c r="D142" s="36">
        <v>182</v>
      </c>
    </row>
    <row r="143" spans="1:4" ht="14.25">
      <c r="A143" s="34" t="s">
        <v>145</v>
      </c>
      <c r="B143" s="36">
        <v>60</v>
      </c>
      <c r="C143" s="36">
        <v>40</v>
      </c>
      <c r="D143" s="36">
        <v>200</v>
      </c>
    </row>
    <row r="144" spans="1:4" ht="14.25">
      <c r="A144" s="34" t="s">
        <v>144</v>
      </c>
      <c r="B144" s="36">
        <v>40</v>
      </c>
      <c r="C144" s="36">
        <v>27</v>
      </c>
      <c r="D144" s="36">
        <v>108</v>
      </c>
    </row>
    <row r="145" spans="1:4" ht="14.25">
      <c r="A145" s="34" t="s">
        <v>227</v>
      </c>
      <c r="B145" s="37">
        <v>34</v>
      </c>
      <c r="C145" s="37">
        <v>23</v>
      </c>
      <c r="D145" s="37">
        <v>122</v>
      </c>
    </row>
    <row r="146" spans="1:4" ht="14.25">
      <c r="A146" s="34" t="s">
        <v>226</v>
      </c>
      <c r="B146" s="37">
        <v>23</v>
      </c>
      <c r="C146" s="37">
        <v>16</v>
      </c>
      <c r="D146" s="37">
        <v>238</v>
      </c>
    </row>
    <row r="147" spans="1:4" ht="14.25">
      <c r="A147" s="34" t="s">
        <v>146</v>
      </c>
      <c r="B147" s="36">
        <v>51</v>
      </c>
      <c r="C147" s="36">
        <v>34</v>
      </c>
      <c r="D147" s="36">
        <v>179</v>
      </c>
    </row>
    <row r="148" spans="1:4" ht="14.25">
      <c r="A148" s="34" t="s">
        <v>147</v>
      </c>
      <c r="B148" s="36">
        <v>39</v>
      </c>
      <c r="C148" s="36">
        <v>26</v>
      </c>
      <c r="D148" s="36">
        <v>111</v>
      </c>
    </row>
    <row r="149" spans="1:4" ht="14.25">
      <c r="A149" s="34" t="s">
        <v>148</v>
      </c>
      <c r="B149" s="36">
        <v>60</v>
      </c>
      <c r="C149" s="36">
        <v>40</v>
      </c>
      <c r="D149" s="36">
        <v>234</v>
      </c>
    </row>
    <row r="150" spans="1:4" ht="14.25">
      <c r="A150" s="34" t="s">
        <v>149</v>
      </c>
      <c r="B150" s="36">
        <v>38</v>
      </c>
      <c r="C150" s="36">
        <v>25</v>
      </c>
      <c r="D150" s="36">
        <v>108</v>
      </c>
    </row>
    <row r="151" spans="1:4" ht="14.25">
      <c r="A151" s="34" t="s">
        <v>150</v>
      </c>
      <c r="B151" s="37">
        <v>34</v>
      </c>
      <c r="C151" s="37">
        <v>23</v>
      </c>
      <c r="D151" s="37">
        <v>143</v>
      </c>
    </row>
    <row r="152" spans="1:4" ht="14.25">
      <c r="A152" s="34" t="s">
        <v>151</v>
      </c>
      <c r="B152" s="36">
        <v>33</v>
      </c>
      <c r="C152" s="36">
        <v>22</v>
      </c>
      <c r="D152" s="36">
        <v>116</v>
      </c>
    </row>
    <row r="153" spans="1:4" ht="14.25">
      <c r="A153" s="34" t="s">
        <v>228</v>
      </c>
      <c r="B153" s="36">
        <v>33</v>
      </c>
      <c r="C153" s="36">
        <v>22</v>
      </c>
      <c r="D153" s="36">
        <v>117</v>
      </c>
    </row>
    <row r="154" spans="1:4" ht="14.25">
      <c r="A154" s="34" t="s">
        <v>229</v>
      </c>
      <c r="B154" s="36">
        <v>30</v>
      </c>
      <c r="C154" s="36">
        <v>20</v>
      </c>
      <c r="D154" s="36">
        <v>84</v>
      </c>
    </row>
    <row r="155" spans="1:4" ht="14.25">
      <c r="A155" s="34" t="s">
        <v>232</v>
      </c>
      <c r="B155" s="36">
        <v>29</v>
      </c>
      <c r="C155" s="36">
        <v>20</v>
      </c>
      <c r="D155" s="36">
        <v>60</v>
      </c>
    </row>
    <row r="156" spans="1:4" ht="14.25">
      <c r="A156" s="34" t="s">
        <v>230</v>
      </c>
      <c r="B156" s="36">
        <v>27</v>
      </c>
      <c r="C156" s="36">
        <v>18</v>
      </c>
      <c r="D156" s="36">
        <v>86</v>
      </c>
    </row>
    <row r="157" spans="1:4" ht="14.25">
      <c r="A157" s="34" t="s">
        <v>231</v>
      </c>
      <c r="B157" s="36">
        <v>29</v>
      </c>
      <c r="C157" s="36">
        <v>20</v>
      </c>
      <c r="D157" s="36">
        <v>109</v>
      </c>
    </row>
    <row r="158" spans="1:4" ht="14.25">
      <c r="A158" s="34" t="s">
        <v>152</v>
      </c>
      <c r="B158" s="36">
        <v>36</v>
      </c>
      <c r="C158" s="36">
        <v>24</v>
      </c>
      <c r="D158" s="36">
        <v>102</v>
      </c>
    </row>
    <row r="159" spans="1:4" ht="14.25">
      <c r="A159" s="34" t="s">
        <v>153</v>
      </c>
      <c r="B159" s="36">
        <v>46</v>
      </c>
      <c r="C159" s="36">
        <v>31</v>
      </c>
      <c r="D159" s="36">
        <v>141</v>
      </c>
    </row>
    <row r="160" spans="1:4" ht="14.25">
      <c r="A160" s="34" t="s">
        <v>233</v>
      </c>
      <c r="B160" s="36">
        <v>32</v>
      </c>
      <c r="C160" s="36">
        <v>21</v>
      </c>
      <c r="D160" s="36">
        <v>100</v>
      </c>
    </row>
    <row r="161" spans="1:4" ht="14.25">
      <c r="A161" s="34" t="s">
        <v>234</v>
      </c>
      <c r="B161" s="36">
        <v>26</v>
      </c>
      <c r="C161" s="36">
        <v>17</v>
      </c>
      <c r="D161" s="36">
        <v>62</v>
      </c>
    </row>
    <row r="162" spans="1:4" ht="28.5">
      <c r="A162" s="34" t="s">
        <v>238</v>
      </c>
      <c r="B162" s="36">
        <v>24</v>
      </c>
      <c r="C162" s="36">
        <v>16</v>
      </c>
      <c r="D162" s="36">
        <v>58</v>
      </c>
    </row>
    <row r="163" spans="1:4" ht="28.5">
      <c r="A163" s="34" t="s">
        <v>235</v>
      </c>
      <c r="B163" s="36">
        <v>28</v>
      </c>
      <c r="C163" s="36">
        <v>19</v>
      </c>
      <c r="D163" s="36">
        <v>84</v>
      </c>
    </row>
    <row r="164" spans="1:4" ht="14.25">
      <c r="A164" s="34" t="s">
        <v>236</v>
      </c>
      <c r="B164" s="36">
        <v>30</v>
      </c>
      <c r="C164" s="36">
        <v>20</v>
      </c>
      <c r="D164" s="36">
        <v>110</v>
      </c>
    </row>
    <row r="165" spans="1:4" ht="28.5">
      <c r="A165" s="34" t="s">
        <v>237</v>
      </c>
      <c r="B165" s="36">
        <v>26</v>
      </c>
      <c r="C165" s="36">
        <v>17</v>
      </c>
      <c r="D165" s="36">
        <v>114</v>
      </c>
    </row>
    <row r="166" spans="1:4" ht="14.25">
      <c r="A166" s="34" t="s">
        <v>154</v>
      </c>
      <c r="B166" s="36">
        <v>36</v>
      </c>
      <c r="C166" s="36">
        <v>24</v>
      </c>
      <c r="D166" s="36">
        <v>130</v>
      </c>
    </row>
    <row r="167" spans="1:4" ht="14.25">
      <c r="A167" s="34" t="s">
        <v>155</v>
      </c>
      <c r="B167" s="36">
        <v>29</v>
      </c>
      <c r="C167" s="36">
        <v>20</v>
      </c>
      <c r="D167" s="36">
        <v>85</v>
      </c>
    </row>
    <row r="168" spans="1:4" ht="14.25">
      <c r="A168" s="34" t="s">
        <v>156</v>
      </c>
      <c r="B168" s="36">
        <v>34</v>
      </c>
      <c r="C168" s="36">
        <v>23</v>
      </c>
      <c r="D168" s="36">
        <v>75</v>
      </c>
    </row>
    <row r="169" spans="1:4" ht="14.25">
      <c r="A169" s="34" t="s">
        <v>157</v>
      </c>
      <c r="B169" s="36">
        <v>47</v>
      </c>
      <c r="C169" s="36">
        <v>32</v>
      </c>
      <c r="D169" s="36">
        <v>80</v>
      </c>
    </row>
    <row r="170" spans="1:4" ht="14.25">
      <c r="A170" s="34" t="s">
        <v>239</v>
      </c>
      <c r="B170" s="36">
        <v>38</v>
      </c>
      <c r="C170" s="36">
        <v>25</v>
      </c>
      <c r="D170" s="36">
        <v>234</v>
      </c>
    </row>
    <row r="171" spans="1:4" ht="14.25">
      <c r="A171" s="34" t="s">
        <v>241</v>
      </c>
      <c r="B171" s="36">
        <v>48</v>
      </c>
      <c r="C171" s="36">
        <v>32</v>
      </c>
      <c r="D171" s="36">
        <v>80</v>
      </c>
    </row>
    <row r="172" spans="1:4" ht="14.25">
      <c r="A172" s="34" t="s">
        <v>240</v>
      </c>
      <c r="B172" s="36">
        <v>48</v>
      </c>
      <c r="C172" s="36">
        <v>32</v>
      </c>
      <c r="D172" s="36">
        <v>179</v>
      </c>
    </row>
    <row r="173" spans="1:4" ht="14.25">
      <c r="A173" s="34" t="s">
        <v>158</v>
      </c>
      <c r="B173" s="36">
        <v>50</v>
      </c>
      <c r="C173" s="36">
        <v>33</v>
      </c>
      <c r="D173" s="36">
        <v>168</v>
      </c>
    </row>
    <row r="174" spans="1:4" ht="14.25">
      <c r="A174" s="34" t="s">
        <v>242</v>
      </c>
      <c r="B174" s="36">
        <v>64</v>
      </c>
      <c r="C174" s="36">
        <v>43</v>
      </c>
      <c r="D174" s="36">
        <v>195</v>
      </c>
    </row>
    <row r="175" spans="1:4" ht="14.25">
      <c r="A175" s="34" t="s">
        <v>243</v>
      </c>
      <c r="B175" s="36">
        <v>62</v>
      </c>
      <c r="C175" s="36">
        <v>41</v>
      </c>
      <c r="D175" s="36">
        <v>169</v>
      </c>
    </row>
    <row r="176" spans="1:4" ht="14.25">
      <c r="A176" s="34" t="s">
        <v>159</v>
      </c>
      <c r="B176" s="36">
        <v>45</v>
      </c>
      <c r="C176" s="36">
        <v>30</v>
      </c>
      <c r="D176" s="36">
        <v>128</v>
      </c>
    </row>
    <row r="177" spans="1:4" ht="14.25">
      <c r="A177" s="34" t="s">
        <v>160</v>
      </c>
      <c r="B177" s="36">
        <v>20</v>
      </c>
      <c r="C177" s="36">
        <v>13</v>
      </c>
      <c r="D177" s="36">
        <v>74</v>
      </c>
    </row>
    <row r="178" spans="1:4" ht="14.25">
      <c r="A178" s="34" t="s">
        <v>161</v>
      </c>
      <c r="B178" s="36">
        <v>48</v>
      </c>
      <c r="C178" s="36">
        <v>32</v>
      </c>
      <c r="D178" s="36">
        <v>161</v>
      </c>
    </row>
    <row r="179" spans="1:4" ht="14.25">
      <c r="A179" s="34" t="s">
        <v>162</v>
      </c>
      <c r="B179" s="36">
        <v>45</v>
      </c>
      <c r="C179" s="36">
        <v>30</v>
      </c>
      <c r="D179" s="36">
        <v>140</v>
      </c>
    </row>
    <row r="180" spans="1:4" ht="14.25">
      <c r="A180" s="34" t="s">
        <v>163</v>
      </c>
      <c r="B180" s="36">
        <v>54</v>
      </c>
      <c r="C180" s="36">
        <v>36</v>
      </c>
      <c r="D180" s="36">
        <v>197</v>
      </c>
    </row>
    <row r="181" spans="1:4" ht="14.25">
      <c r="A181" s="34" t="s">
        <v>164</v>
      </c>
      <c r="B181" s="36">
        <v>24</v>
      </c>
      <c r="C181" s="36">
        <v>16</v>
      </c>
      <c r="D181" s="36">
        <v>85</v>
      </c>
    </row>
    <row r="182" spans="1:4" ht="14.25">
      <c r="A182" s="34" t="s">
        <v>165</v>
      </c>
      <c r="B182" s="36">
        <v>33</v>
      </c>
      <c r="C182" s="36">
        <v>22</v>
      </c>
      <c r="D182" s="36">
        <v>95</v>
      </c>
    </row>
    <row r="183" spans="1:4" ht="14.25">
      <c r="A183" s="34" t="s">
        <v>244</v>
      </c>
      <c r="B183" s="36">
        <v>34</v>
      </c>
      <c r="C183" s="36">
        <v>23</v>
      </c>
      <c r="D183" s="36">
        <v>118</v>
      </c>
    </row>
    <row r="184" spans="1:4" ht="14.25">
      <c r="A184" s="34" t="s">
        <v>248</v>
      </c>
      <c r="B184" s="36">
        <v>34</v>
      </c>
      <c r="C184" s="36">
        <v>23</v>
      </c>
      <c r="D184" s="36">
        <v>115</v>
      </c>
    </row>
    <row r="185" spans="1:4" ht="14.25">
      <c r="A185" s="34" t="s">
        <v>245</v>
      </c>
      <c r="B185" s="36">
        <v>40</v>
      </c>
      <c r="C185" s="36">
        <v>27</v>
      </c>
      <c r="D185" s="36">
        <v>115</v>
      </c>
    </row>
    <row r="186" spans="1:4" ht="14.25">
      <c r="A186" s="34" t="s">
        <v>246</v>
      </c>
      <c r="B186" s="36">
        <v>40</v>
      </c>
      <c r="C186" s="36">
        <v>27</v>
      </c>
      <c r="D186" s="36">
        <v>118</v>
      </c>
    </row>
    <row r="187" spans="1:4" ht="14.25">
      <c r="A187" s="34" t="s">
        <v>247</v>
      </c>
      <c r="B187" s="36">
        <v>35</v>
      </c>
      <c r="C187" s="36">
        <v>24</v>
      </c>
      <c r="D187" s="36">
        <v>121</v>
      </c>
    </row>
    <row r="188" spans="1:4" ht="14.25">
      <c r="A188" s="34" t="s">
        <v>166</v>
      </c>
      <c r="B188" s="36">
        <v>42</v>
      </c>
      <c r="C188" s="36">
        <v>28</v>
      </c>
      <c r="D188" s="36">
        <v>100</v>
      </c>
    </row>
    <row r="189" spans="1:4" ht="14.25">
      <c r="A189" s="34" t="s">
        <v>251</v>
      </c>
      <c r="B189" s="36">
        <v>22</v>
      </c>
      <c r="C189" s="36">
        <v>15</v>
      </c>
      <c r="D189" s="36">
        <v>94</v>
      </c>
    </row>
    <row r="190" spans="1:4" ht="14.25">
      <c r="A190" s="34" t="s">
        <v>250</v>
      </c>
      <c r="B190" s="36">
        <v>29</v>
      </c>
      <c r="C190" s="36">
        <v>20</v>
      </c>
      <c r="D190" s="36">
        <v>124</v>
      </c>
    </row>
    <row r="191" spans="1:4" ht="14.25">
      <c r="A191" s="34" t="s">
        <v>249</v>
      </c>
      <c r="B191" s="36">
        <v>27</v>
      </c>
      <c r="C191" s="36">
        <v>18</v>
      </c>
      <c r="D191" s="36">
        <v>112</v>
      </c>
    </row>
    <row r="192" spans="1:4" ht="14.25">
      <c r="A192" s="34" t="s">
        <v>167</v>
      </c>
      <c r="B192" s="37">
        <v>33</v>
      </c>
      <c r="C192" s="37">
        <v>22</v>
      </c>
      <c r="D192" s="37">
        <v>195</v>
      </c>
    </row>
    <row r="193" spans="1:4" ht="14.25">
      <c r="A193" s="34" t="s">
        <v>168</v>
      </c>
      <c r="B193" s="36">
        <v>34</v>
      </c>
      <c r="C193" s="36">
        <v>23</v>
      </c>
      <c r="D193" s="36">
        <v>150</v>
      </c>
    </row>
    <row r="194" spans="1:4" ht="14.25">
      <c r="A194" s="34" t="s">
        <v>169</v>
      </c>
      <c r="B194" s="36">
        <v>38</v>
      </c>
      <c r="C194" s="36">
        <v>25</v>
      </c>
      <c r="D194" s="36">
        <v>140</v>
      </c>
    </row>
    <row r="195" spans="1:4" ht="14.25">
      <c r="A195" s="34" t="s">
        <v>170</v>
      </c>
      <c r="B195" s="36">
        <v>27</v>
      </c>
      <c r="C195" s="36">
        <v>18</v>
      </c>
      <c r="D195" s="36">
        <v>118</v>
      </c>
    </row>
    <row r="196" spans="1:4" ht="14.25">
      <c r="A196" s="34" t="s">
        <v>171</v>
      </c>
      <c r="B196" s="37">
        <v>46</v>
      </c>
      <c r="C196" s="37">
        <v>31</v>
      </c>
      <c r="D196" s="37">
        <v>143</v>
      </c>
    </row>
    <row r="197" spans="1:4" ht="14.25">
      <c r="A197" s="34" t="s">
        <v>172</v>
      </c>
      <c r="B197" s="36">
        <v>47</v>
      </c>
      <c r="C197" s="36">
        <v>32</v>
      </c>
      <c r="D197" s="36">
        <v>201</v>
      </c>
    </row>
    <row r="198" spans="1:4" ht="14.25">
      <c r="A198" s="34" t="s">
        <v>173</v>
      </c>
      <c r="B198" s="36">
        <v>38</v>
      </c>
      <c r="C198" s="36">
        <v>25</v>
      </c>
      <c r="D198" s="36">
        <v>110</v>
      </c>
    </row>
    <row r="199" spans="1:4" ht="14.25">
      <c r="A199" s="34" t="s">
        <v>174</v>
      </c>
      <c r="B199" s="37">
        <v>39</v>
      </c>
      <c r="C199" s="37">
        <v>26</v>
      </c>
      <c r="D199" s="37">
        <v>118</v>
      </c>
    </row>
    <row r="200" spans="1:4" ht="14.25">
      <c r="A200" s="34" t="s">
        <v>175</v>
      </c>
      <c r="B200" s="36">
        <v>39</v>
      </c>
      <c r="C200" s="36">
        <v>26</v>
      </c>
      <c r="D200" s="36">
        <v>94</v>
      </c>
    </row>
    <row r="201" spans="1:4" ht="14.25">
      <c r="A201" s="34" t="s">
        <v>176</v>
      </c>
      <c r="B201" s="36">
        <v>45</v>
      </c>
      <c r="C201" s="36">
        <v>30</v>
      </c>
      <c r="D201" s="36">
        <v>177</v>
      </c>
    </row>
    <row r="202" spans="1:4" ht="14.25">
      <c r="A202" s="34" t="s">
        <v>177</v>
      </c>
      <c r="B202" s="36">
        <v>64</v>
      </c>
      <c r="C202" s="36">
        <v>43</v>
      </c>
      <c r="D202" s="36">
        <v>163</v>
      </c>
    </row>
    <row r="203" spans="1:4" ht="14.25">
      <c r="A203" s="34" t="s">
        <v>178</v>
      </c>
      <c r="B203" s="36">
        <v>35</v>
      </c>
      <c r="C203" s="36">
        <v>24</v>
      </c>
      <c r="D203" s="36">
        <v>94</v>
      </c>
    </row>
    <row r="204" spans="1:4" ht="14.25">
      <c r="A204" s="34" t="s">
        <v>179</v>
      </c>
      <c r="B204" s="36">
        <v>40</v>
      </c>
      <c r="C204" s="36">
        <v>27</v>
      </c>
      <c r="D204" s="36">
        <v>115</v>
      </c>
    </row>
    <row r="205" spans="1:4" ht="14.25">
      <c r="A205" s="34" t="s">
        <v>254</v>
      </c>
      <c r="B205" s="37">
        <v>17</v>
      </c>
      <c r="C205" s="37">
        <v>12</v>
      </c>
      <c r="D205" s="37">
        <v>95</v>
      </c>
    </row>
    <row r="206" spans="1:4" ht="14.25">
      <c r="A206" s="34" t="s">
        <v>252</v>
      </c>
      <c r="B206" s="37">
        <v>26</v>
      </c>
      <c r="C206" s="37">
        <v>17</v>
      </c>
      <c r="D206" s="37">
        <v>120</v>
      </c>
    </row>
    <row r="207" spans="1:4" ht="14.25">
      <c r="A207" s="34" t="s">
        <v>253</v>
      </c>
      <c r="B207" s="37">
        <v>29</v>
      </c>
      <c r="C207" s="37">
        <v>20</v>
      </c>
      <c r="D207" s="37">
        <v>55</v>
      </c>
    </row>
    <row r="208" spans="1:4" ht="14.25">
      <c r="A208" s="34" t="s">
        <v>180</v>
      </c>
      <c r="B208" s="36">
        <v>33</v>
      </c>
      <c r="C208" s="36">
        <v>22</v>
      </c>
      <c r="D208" s="36">
        <v>108</v>
      </c>
    </row>
    <row r="209" spans="1:4" ht="14.25">
      <c r="A209" s="34" t="s">
        <v>181</v>
      </c>
      <c r="B209" s="37">
        <v>41</v>
      </c>
      <c r="C209" s="37">
        <v>28</v>
      </c>
      <c r="D209" s="37">
        <v>143</v>
      </c>
    </row>
    <row r="210" spans="1:4" ht="14.25">
      <c r="A210" s="34" t="s">
        <v>182</v>
      </c>
      <c r="B210" s="37">
        <v>26</v>
      </c>
      <c r="C210" s="37">
        <v>17</v>
      </c>
      <c r="D210" s="36">
        <v>98</v>
      </c>
    </row>
    <row r="211" spans="1:4" ht="14.25">
      <c r="A211" s="34" t="s">
        <v>183</v>
      </c>
      <c r="B211" s="36">
        <v>22</v>
      </c>
      <c r="C211" s="36">
        <v>15</v>
      </c>
      <c r="D211" s="36">
        <v>63</v>
      </c>
    </row>
    <row r="212" spans="1:4" ht="14.25">
      <c r="A212" s="34" t="s">
        <v>184</v>
      </c>
      <c r="B212" s="37">
        <v>48</v>
      </c>
      <c r="C212" s="37">
        <v>32</v>
      </c>
      <c r="D212" s="37">
        <v>90</v>
      </c>
    </row>
    <row r="213" spans="1:4" ht="14.25">
      <c r="A213" s="34" t="s">
        <v>258</v>
      </c>
      <c r="B213" s="36">
        <v>62</v>
      </c>
      <c r="C213" s="36">
        <v>41</v>
      </c>
      <c r="D213" s="36">
        <v>175</v>
      </c>
    </row>
    <row r="214" spans="1:4" ht="14.25">
      <c r="A214" s="34" t="s">
        <v>259</v>
      </c>
      <c r="B214" s="36">
        <v>58</v>
      </c>
      <c r="C214" s="36">
        <v>39</v>
      </c>
      <c r="D214" s="36">
        <v>265</v>
      </c>
    </row>
    <row r="215" spans="1:4" ht="14.25">
      <c r="A215" s="34" t="s">
        <v>261</v>
      </c>
      <c r="B215" s="36">
        <v>54</v>
      </c>
      <c r="C215" s="36">
        <v>36</v>
      </c>
      <c r="D215" s="36">
        <v>209</v>
      </c>
    </row>
    <row r="216" spans="1:4" ht="14.25">
      <c r="A216" s="34" t="s">
        <v>260</v>
      </c>
      <c r="B216" s="36">
        <v>63</v>
      </c>
      <c r="C216" s="36">
        <v>42</v>
      </c>
      <c r="D216" s="36">
        <v>138</v>
      </c>
    </row>
    <row r="217" spans="1:4" ht="14.25">
      <c r="A217" s="34" t="s">
        <v>267</v>
      </c>
      <c r="B217" s="36">
        <v>51</v>
      </c>
      <c r="C217" s="36">
        <v>34</v>
      </c>
      <c r="D217" s="36">
        <v>138</v>
      </c>
    </row>
    <row r="218" spans="1:4" ht="14.25">
      <c r="A218" s="34" t="s">
        <v>262</v>
      </c>
      <c r="B218" s="36">
        <v>56</v>
      </c>
      <c r="C218" s="36">
        <v>37</v>
      </c>
      <c r="D218" s="36">
        <v>274</v>
      </c>
    </row>
    <row r="219" spans="1:4" ht="14.25">
      <c r="A219" s="34" t="s">
        <v>263</v>
      </c>
      <c r="B219" s="36">
        <v>64</v>
      </c>
      <c r="C219" s="36">
        <v>43</v>
      </c>
      <c r="D219" s="36">
        <v>151</v>
      </c>
    </row>
    <row r="220" spans="1:4" ht="14.25">
      <c r="A220" s="34" t="s">
        <v>264</v>
      </c>
      <c r="B220" s="36">
        <v>58</v>
      </c>
      <c r="C220" s="36">
        <v>39</v>
      </c>
      <c r="D220" s="36">
        <v>282</v>
      </c>
    </row>
    <row r="221" spans="1:4" ht="14.25">
      <c r="A221" s="34" t="s">
        <v>265</v>
      </c>
      <c r="B221" s="36">
        <v>51</v>
      </c>
      <c r="C221" s="36">
        <v>34</v>
      </c>
      <c r="D221" s="36">
        <v>314</v>
      </c>
    </row>
    <row r="222" spans="1:4" ht="14.25">
      <c r="A222" s="34" t="s">
        <v>266</v>
      </c>
      <c r="B222" s="36">
        <v>62</v>
      </c>
      <c r="C222" s="36">
        <v>41</v>
      </c>
      <c r="D222" s="36">
        <v>276</v>
      </c>
    </row>
    <row r="223" spans="1:4" ht="14.25">
      <c r="A223" s="34" t="s">
        <v>185</v>
      </c>
      <c r="B223" s="36">
        <v>34</v>
      </c>
      <c r="C223" s="36">
        <v>23</v>
      </c>
      <c r="D223" s="37">
        <v>104</v>
      </c>
    </row>
    <row r="224" spans="1:4" ht="14.25">
      <c r="A224" s="34" t="s">
        <v>186</v>
      </c>
      <c r="B224" s="36">
        <v>52</v>
      </c>
      <c r="C224" s="36">
        <v>35</v>
      </c>
      <c r="D224" s="36">
        <v>160</v>
      </c>
    </row>
    <row r="225" spans="1:4" ht="14.25">
      <c r="A225" s="34" t="s">
        <v>187</v>
      </c>
      <c r="B225" s="37">
        <v>45</v>
      </c>
      <c r="C225" s="37">
        <v>30</v>
      </c>
      <c r="D225" s="36">
        <v>127</v>
      </c>
    </row>
    <row r="226" spans="1:4" ht="14.25">
      <c r="A226" s="34" t="s">
        <v>188</v>
      </c>
      <c r="B226" s="37">
        <v>65</v>
      </c>
      <c r="C226" s="37">
        <v>44</v>
      </c>
      <c r="D226" s="37">
        <v>156</v>
      </c>
    </row>
    <row r="227" spans="1:4" ht="14.25">
      <c r="A227" s="34" t="s">
        <v>189</v>
      </c>
      <c r="B227" s="36">
        <v>41</v>
      </c>
      <c r="C227" s="36">
        <v>28</v>
      </c>
      <c r="D227" s="36">
        <v>86</v>
      </c>
    </row>
    <row r="228" spans="1:4" ht="14.25">
      <c r="A228" s="34" t="s">
        <v>190</v>
      </c>
      <c r="B228" s="36">
        <v>20</v>
      </c>
      <c r="C228" s="36">
        <v>13</v>
      </c>
      <c r="D228" s="36">
        <v>98</v>
      </c>
    </row>
    <row r="229" spans="1:4" ht="14.25">
      <c r="A229" s="34" t="s">
        <v>191</v>
      </c>
      <c r="B229" s="36">
        <v>46</v>
      </c>
      <c r="C229" s="36">
        <v>31</v>
      </c>
      <c r="D229" s="36">
        <v>74</v>
      </c>
    </row>
    <row r="230" spans="1:4" ht="14.25">
      <c r="A230" s="34" t="s">
        <v>192</v>
      </c>
      <c r="B230" s="36">
        <v>45</v>
      </c>
      <c r="C230" s="36">
        <v>30</v>
      </c>
      <c r="D230" s="36">
        <v>116</v>
      </c>
    </row>
  </sheetData>
  <sortState ref="A4:D230">
    <sortCondition ref="A4:A2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2.75"/>
  <cols>
    <col min="1" max="1" width="32.5703125" bestFit="1" customWidth="1"/>
    <col min="2" max="3" width="15.140625" customWidth="1"/>
  </cols>
  <sheetData>
    <row r="1" spans="1:3" ht="15">
      <c r="A1" s="17" t="s">
        <v>282</v>
      </c>
      <c r="B1" s="17" t="s">
        <v>303</v>
      </c>
      <c r="C1" s="46">
        <v>0.05</v>
      </c>
    </row>
    <row r="2" spans="1:3" ht="14.25">
      <c r="A2" s="34" t="s">
        <v>286</v>
      </c>
      <c r="B2" s="45">
        <v>0</v>
      </c>
      <c r="C2" s="36">
        <v>0</v>
      </c>
    </row>
    <row r="3" spans="1:3" ht="14.25">
      <c r="A3" s="34" t="s">
        <v>283</v>
      </c>
      <c r="B3" s="45">
        <v>112</v>
      </c>
      <c r="C3" s="45">
        <f>B3*5%</f>
        <v>5.6000000000000005</v>
      </c>
    </row>
    <row r="4" spans="1:3" ht="14.25">
      <c r="A4" s="34" t="s">
        <v>284</v>
      </c>
      <c r="B4" s="45">
        <v>55.7</v>
      </c>
      <c r="C4" s="45">
        <f t="shared" ref="C4:C20" si="0">B4*5%</f>
        <v>2.7850000000000001</v>
      </c>
    </row>
    <row r="5" spans="1:3" ht="14.25">
      <c r="A5" s="34" t="s">
        <v>287</v>
      </c>
      <c r="B5" s="45">
        <v>463</v>
      </c>
      <c r="C5" s="45">
        <f t="shared" si="0"/>
        <v>23.150000000000002</v>
      </c>
    </row>
    <row r="6" spans="1:3" ht="14.25">
      <c r="A6" s="34" t="s">
        <v>293</v>
      </c>
      <c r="B6" s="45">
        <v>229</v>
      </c>
      <c r="C6" s="45">
        <f t="shared" si="0"/>
        <v>11.450000000000001</v>
      </c>
    </row>
    <row r="7" spans="1:3" ht="14.25">
      <c r="A7" s="34" t="s">
        <v>288</v>
      </c>
      <c r="B7" s="45">
        <v>9</v>
      </c>
      <c r="C7" s="45">
        <f t="shared" si="0"/>
        <v>0.45</v>
      </c>
    </row>
    <row r="8" spans="1:3" ht="14.25">
      <c r="A8" s="34" t="s">
        <v>294</v>
      </c>
      <c r="B8" s="45">
        <v>9</v>
      </c>
      <c r="C8" s="45">
        <f t="shared" si="0"/>
        <v>0.45</v>
      </c>
    </row>
    <row r="9" spans="1:3" ht="14.25">
      <c r="A9" s="34" t="s">
        <v>289</v>
      </c>
      <c r="B9" s="45">
        <v>72.900000000000006</v>
      </c>
      <c r="C9" s="45">
        <f t="shared" si="0"/>
        <v>3.6450000000000005</v>
      </c>
    </row>
    <row r="10" spans="1:3" ht="14.25">
      <c r="A10" s="34" t="s">
        <v>295</v>
      </c>
      <c r="B10" s="45">
        <v>34.9</v>
      </c>
      <c r="C10" s="45">
        <f t="shared" si="0"/>
        <v>1.7450000000000001</v>
      </c>
    </row>
    <row r="11" spans="1:3" ht="14.25">
      <c r="A11" s="34" t="s">
        <v>290</v>
      </c>
      <c r="B11" s="45">
        <v>226</v>
      </c>
      <c r="C11" s="45">
        <f t="shared" si="0"/>
        <v>11.3</v>
      </c>
    </row>
    <row r="12" spans="1:3" ht="14.25">
      <c r="A12" s="34" t="s">
        <v>296</v>
      </c>
      <c r="B12" s="45">
        <v>61.9</v>
      </c>
      <c r="C12" s="45">
        <f t="shared" si="0"/>
        <v>3.0950000000000002</v>
      </c>
    </row>
    <row r="13" spans="1:3" ht="14.25">
      <c r="A13" s="34" t="s">
        <v>291</v>
      </c>
      <c r="B13" s="45">
        <v>72.900000000000006</v>
      </c>
      <c r="C13" s="45">
        <f t="shared" si="0"/>
        <v>3.6450000000000005</v>
      </c>
    </row>
    <row r="14" spans="1:3" ht="14.25">
      <c r="A14" s="34" t="s">
        <v>297</v>
      </c>
      <c r="B14" s="45">
        <v>36.9</v>
      </c>
      <c r="C14" s="45">
        <f t="shared" si="0"/>
        <v>1.845</v>
      </c>
    </row>
    <row r="15" spans="1:3" ht="14.25">
      <c r="A15" s="34" t="s">
        <v>292</v>
      </c>
      <c r="B15" s="45">
        <v>226</v>
      </c>
      <c r="C15" s="45">
        <f t="shared" si="0"/>
        <v>11.3</v>
      </c>
    </row>
    <row r="16" spans="1:3" ht="14.25">
      <c r="A16" s="34" t="s">
        <v>298</v>
      </c>
      <c r="B16" s="45">
        <v>114</v>
      </c>
      <c r="C16" s="45">
        <f t="shared" si="0"/>
        <v>5.7</v>
      </c>
    </row>
    <row r="17" spans="1:3" ht="14.25">
      <c r="A17" s="34" t="s">
        <v>299</v>
      </c>
      <c r="B17" s="45">
        <v>35.9</v>
      </c>
      <c r="C17" s="45">
        <f t="shared" si="0"/>
        <v>1.7949999999999999</v>
      </c>
    </row>
    <row r="18" spans="1:3" ht="14.25">
      <c r="A18" s="34" t="s">
        <v>300</v>
      </c>
      <c r="B18" s="45">
        <v>17.899999999999999</v>
      </c>
      <c r="C18" s="45">
        <f t="shared" si="0"/>
        <v>0.89500000000000002</v>
      </c>
    </row>
    <row r="19" spans="1:3" ht="14.25">
      <c r="A19" s="34" t="s">
        <v>301</v>
      </c>
      <c r="B19" s="45">
        <v>143</v>
      </c>
      <c r="C19" s="45">
        <f t="shared" si="0"/>
        <v>7.15</v>
      </c>
    </row>
    <row r="20" spans="1:3" ht="14.25">
      <c r="A20" s="34" t="s">
        <v>302</v>
      </c>
      <c r="B20" s="45">
        <v>71.900000000000006</v>
      </c>
      <c r="C20" s="45">
        <f t="shared" si="0"/>
        <v>3.5950000000000006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RKO-Abrechnung - Ausland</vt:lpstr>
      <vt:lpstr>Auslandstagegeld</vt:lpstr>
      <vt:lpstr>Bahncard</vt:lpstr>
      <vt:lpstr>'RKO-Abrechnung - Ausland'!Druckbereich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Weber</dc:creator>
  <cp:lastModifiedBy>Sören Tiegel</cp:lastModifiedBy>
  <cp:lastPrinted>2020-09-24T09:30:43Z</cp:lastPrinted>
  <dcterms:created xsi:type="dcterms:W3CDTF">2015-01-02T12:29:16Z</dcterms:created>
  <dcterms:modified xsi:type="dcterms:W3CDTF">2020-12-08T09:11:42Z</dcterms:modified>
</cp:coreProperties>
</file>